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250" documentId="13_ncr:1_{F6CB121F-512D-4AA6-A0C1-0FB36C537598}" xr6:coauthVersionLast="47" xr6:coauthVersionMax="47" xr10:uidLastSave="{4A7D2839-02FA-4FFA-9A65-21324E767831}"/>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3" i="4"/>
  <c r="I3" i="4"/>
  <c r="J3" i="4"/>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<sst xmlns="http://schemas.openxmlformats.org/spreadsheetml/2006/main" count="179025" uniqueCount="39105">
  <si>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</si>
  <si>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</si>
  <si>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</si>
  <si>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</si>
  <si>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</si>
  <si>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</si>
  <si>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</si>
  <si>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</si>
  <si>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</si>
  <si>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</si>
  <si>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</si>
  <si>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</si>
  <si>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</si>
  <si>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</si>
  <si>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</si>
  <si>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</si>
  <si>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</si>
  <si>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</si>
  <si>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</si>
  <si>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</si>
  <si>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</si>
  <si>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</si>
  <si>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</si>
  <si>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</si>
  <si>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</si>
  <si>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</si>
  <si>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</si>
  <si>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</si>
  <si>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</si>
  <si>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</si>
  <si>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</si>
  <si>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</si>
  <si>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</si>
  <si>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</si>
  <si>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</si>
  <si>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</si>
  <si>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</si>
  <si>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</si>
  <si>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</si>
  <si>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</si>
  <si>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</si>
  <si>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</si>
  <si>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</si>
  <si>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</si>
  <si>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</si>
  <si>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</si>
  <si>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</si>
  <si>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</si>
  <si>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</si>
  <si>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</si>
  <si>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</si>
  <si>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</si>
  <si>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</si>
  <si>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</si>
  <si>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</si>
  <si>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</si>
  <si>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</si>
  <si>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</si>
  <si>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</si>
  <si>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</si>
  <si>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</si>
  <si>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</si>
  <si>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</si>
  <si>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</si>
  <si>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</si>
  <si>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</si>
  <si>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</si>
  <si>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</si>
  <si>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</si>
  <si>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</si>
  <si>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</si>
  <si>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</si>
  <si>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</si>
  <si>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</si>
  <si>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</si>
  <si>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</si>
  <si>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</si>
  <si>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</si>
  <si>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</si>
  <si>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</si>
  <si>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</si>
  <si>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</si>
  <si>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</si>
  <si>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</si>
  <si>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</si>
  <si>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</si>
  <si>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</si>
  <si>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</si>
  <si>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</si>
  <si>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</si>
  <si>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</si>
  <si>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</si>
  <si>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</si>
  <si>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</si>
  <si>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</si>
  <si>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</si>
  <si>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</si>
  <si>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</si>
  <si>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</si>
  <si>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</si>
  <si>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</si>
  <si>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</si>
  <si>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</si>
  <si>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</si>
  <si>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</si>
  <si>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</si>
  <si>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</si>
  <si>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</si>
  <si>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</si>
  <si>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</si>
  <si>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</si>
  <si>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</si>
  <si>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</si>
  <si>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</si>
  <si>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</si>
  <si>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</si>
  <si>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</si>
  <si>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</si>
  <si>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</si>
  <si>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</si>
  <si>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</si>
  <si>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</si>
  <si>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</si>
  <si>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</si>
  <si>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</si>
  <si>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</si>
  <si>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</si>
  <si>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</si>
  <si>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</si>
  <si>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</si>
  <si>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</si>
  <si>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</si>
  <si>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</si>
  <si>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</si>
  <si>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</si>
  <si>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</si>
  <si>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</si>
  <si>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</si>
  <si>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</si>
  <si>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</si>
  <si>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</si>
  <si>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</si>
  <si>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</si>
  <si>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</si>
  <si>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</si>
  <si>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</si>
  <si>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</si>
  <si>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</si>
  <si>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</si>
  <si>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</si>
  <si>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</si>
  <si>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</si>
  <si>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</si>
  <si>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</si>
  <si>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</si>
  <si>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</si>
  <si>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</si>
  <si>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</si>
  <si>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</si>
  <si>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</si>
  <si>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</si>
  <si>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</si>
  <si>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</si>
  <si>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</si>
  <si>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</si>
  <si>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</si>
  <si>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</si>
  <si>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</si>
  <si>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</si>
  <si>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</si>
  <si>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</si>
  <si>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</si>
  <si>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</si>
  <si>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</si>
  <si>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</si>
  <si>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</si>
  <si>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</si>
  <si>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</si>
  <si>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</si>
  <si>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</si>
  <si>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</si>
  <si>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</si>
  <si>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</si>
  <si>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</si>
  <si>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</si>
  <si>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</si>
  <si>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</si>
  <si>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</si>
  <si>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</si>
  <si>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</si>
  <si>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</si>
  <si>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</si>
  <si>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</si>
  <si>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</si>
  <si>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</si>
  <si>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</si>
  <si>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</si>
  <si>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</si>
  <si>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</si>
  <si>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</si>
  <si>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</si>
  <si>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</si>
  <si>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</si>
  <si>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</si>
  <si>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</si>
  <si>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</si>
  <si>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</si>
  <si>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</si>
  <si>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</si>
  <si>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</si>
  <si>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</si>
  <si>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</si>
  <si>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</si>
  <si>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</si>
  <si>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</si>
  <si>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</si>
  <si>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</si>
  <si>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</si>
  <si>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</si>
  <si>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</si>
  <si>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</si>
  <si>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</si>
  <si>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</si>
  <si>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</si>
  <si>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</si>
  <si>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</si>
  <si>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</si>
  <si>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</si>
  <si>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</si>
  <si>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</si>
  <si>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</si>
  <si>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</si>
  <si>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</si>
  <si>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</si>
  <si>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</si>
  <si>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</si>
  <si>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</si>
  <si>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</si>
  <si>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</si>
  <si>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</si>
  <si>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</si>
  <si>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</si>
  <si>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</si>
  <si>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</si>
  <si>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</si>
  <si>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</si>
  <si>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</si>
  <si>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</si>
  <si>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</si>
  <si>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</si>
  <si>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</si>
  <si>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</si>
  <si>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</si>
  <si>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</si>
  <si>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</si>
  <si>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</si>
  <si>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</si>
  <si>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</si>
  <si>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</si>
  <si>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</si>
  <si>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</si>
  <si>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</si>
  <si>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</si>
  <si>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</si>
  <si>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</si>
  <si>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</si>
  <si>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</si>
  <si>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</si>
  <si>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</si>
  <si>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</si>
  <si>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</si>
  <si>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</si>
  <si>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</si>
  <si>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</si>
  <si>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</si>
  <si>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</si>
  <si>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</si>
  <si>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</si>
  <si>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</si>
  <si>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</si>
  <si>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</si>
  <si>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</si>
  <si>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</si>
  <si>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</si>
  <si>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</si>
  <si>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</si>
  <si>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</si>
  <si>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</si>
  <si>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</si>
  <si>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</si>
  <si>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</si>
  <si>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</si>
  <si>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</si>
  <si>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</si>
  <si>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</si>
  <si>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</si>
  <si>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</si>
  <si>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</si>
  <si>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</si>
  <si>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</si>
  <si>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</si>
  <si>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</si>
  <si>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</si>
  <si>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</si>
  <si>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</si>
  <si>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</si>
  <si>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</si>
  <si>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</si>
  <si>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</si>
  <si>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</si>
  <si>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</si>
  <si>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</si>
  <si>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</si>
  <si>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</si>
  <si>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</si>
  <si>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</si>
  <si>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</si>
  <si>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</si>
  <si>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</si>
  <si>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</si>
  <si>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</si>
  <si>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</si>
  <si>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</si>
  <si>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</si>
  <si>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</si>
  <si>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</si>
  <si>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</si>
  <si>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</si>
  <si>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</si>
  <si>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</si>
  <si>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</si>
  <si>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</si>
  <si>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</si>
  <si>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</si>
  <si>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</si>
  <si>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</si>
  <si>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</si>
  <si>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</si>
  <si>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</si>
  <si>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</si>
  <si>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</si>
  <si>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</si>
  <si>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</si>
  <si>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</si>
  <si>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</si>
  <si>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</si>
  <si>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</si>
  <si>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</si>
  <si>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</si>
  <si>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</si>
  <si>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</si>
  <si>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</si>
  <si>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</si>
  <si>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</si>
  <si>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</si>
  <si>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</si>
  <si>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</si>
  <si>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</si>
  <si>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</si>
  <si>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</si>
  <si>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</si>
  <si>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</si>
  <si>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</si>
  <si>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</si>
  <si>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</si>
  <si>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</si>
  <si>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</si>
  <si>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</si>
  <si>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</si>
  <si>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</si>
  <si>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</si>
  <si>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</si>
  <si>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</si>
  <si>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</si>
  <si>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</si>
  <si>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</si>
  <si>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</si>
  <si>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</si>
  <si>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</si>
  <si>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</si>
  <si>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</si>
  <si>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</si>
  <si>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</si>
  <si>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</si>
  <si>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</si>
  <si>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</si>
  <si>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</si>
  <si>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</si>
  <si>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</si>
  <si>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</si>
  <si>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</si>
  <si>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</si>
  <si>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</si>
  <si>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</si>
  <si>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</si>
  <si>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</si>
  <si>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</si>
  <si>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</si>
  <si>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</si>
  <si>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</si>
  <si>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</si>
  <si>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</si>
  <si>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</si>
  <si>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</si>
  <si>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</si>
  <si>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</si>
  <si>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</si>
  <si>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</si>
  <si>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</si>
  <si>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</si>
  <si>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</si>
  <si>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</si>
  <si>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</si>
  <si>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</si>
  <si>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</si>
  <si>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</si>
  <si>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</si>
  <si>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</si>
  <si>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</si>
  <si>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</si>
  <si>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</si>
  <si>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</si>
  <si>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</si>
  <si>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</si>
  <si>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</si>
  <si>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</si>
  <si>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</si>
  <si>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</si>
  <si>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</si>
  <si>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</si>
  <si>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</si>
  <si>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</si>
  <si>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</si>
  <si>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</si>
  <si>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</si>
  <si>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</si>
  <si>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</si>
  <si>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</si>
  <si>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</si>
  <si>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</si>
  <si>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</si>
  <si>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</si>
  <si>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</si>
  <si>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</si>
  <si>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</si>
  <si>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</si>
  <si>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</si>
  <si>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</si>
  <si>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</si>
  <si>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</si>
  <si>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</si>
  <si>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</si>
  <si>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</si>
  <si>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</si>
  <si>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</si>
  <si>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</si>
  <si>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</si>
  <si>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</si>
  <si>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</si>
  <si>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</si>
  <si>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</si>
  <si>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</si>
  <si>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</si>
  <si>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</si>
  <si>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</si>
  <si>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</si>
  <si>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</si>
  <si>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</si>
  <si>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</si>
  <si>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</si>
  <si>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</si>
  <si>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</si>
  <si>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</si>
  <si>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</si>
  <si>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</si>
  <si>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</si>
  <si>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</si>
  <si>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</si>
  <si>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</si>
  <si>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</si>
  <si>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</si>
  <si>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</si>
  <si>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</si>
  <si>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</si>
  <si>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</si>
  <si>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</si>
  <si>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</si>
  <si>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</si>
  <si>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</si>
  <si>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</si>
  <si>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</si>
  <si>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</si>
  <si>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</si>
  <si>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</si>
  <si>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</si>
  <si>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</si>
  <si>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</si>
  <si>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</si>
  <si>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</si>
  <si>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</si>
  <si>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</si>
  <si>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</si>
  <si>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</si>
  <si>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</si>
  <si>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</si>
  <si>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</si>
  <si>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</si>
  <si>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</si>
  <si>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</si>
  <si>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</si>
  <si>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</si>
  <si>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</si>
  <si>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</si>
  <si>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</si>
  <si>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</si>
  <si>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</si>
  <si>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</si>
  <si>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</si>
  <si>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</si>
  <si>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</si>
  <si>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</si>
  <si>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</si>
  <si>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</si>
  <si>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</si>
  <si>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</si>
  <si>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</si>
  <si>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</si>
  <si>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</si>
  <si>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</si>
  <si>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</si>
  <si>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</si>
  <si>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</si>
  <si>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</si>
  <si>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</si>
  <si>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</si>
  <si>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</si>
  <si>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</si>
  <si>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</si>
  <si>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</si>
  <si>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</si>
  <si>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</si>
  <si>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</si>
  <si>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</si>
  <si>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</si>
  <si>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</si>
  <si>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</si>
  <si>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</si>
  <si>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</si>
  <si>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</si>
  <si>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</si>
  <si>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</si>
  <si>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</si>
  <si>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</si>
  <si>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</si>
  <si>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</si>
  <si>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</si>
  <si>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</si>
  <si>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</si>
  <si>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</si>
  <si>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</si>
  <si>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</si>
  <si>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</si>
  <si>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</si>
  <si>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</si>
  <si>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</si>
  <si>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</si>
  <si>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</si>
  <si>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</si>
  <si>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</si>
  <si>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</si>
  <si>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</si>
  <si>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</si>
  <si>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</si>
  <si>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</si>
  <si>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</si>
  <si>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</si>
  <si>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</si>
  <si>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</si>
  <si>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</si>
  <si>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</si>
  <si>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</si>
  <si>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</si>
  <si>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</si>
  <si>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</si>
  <si>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</si>
  <si>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</si>
  <si>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</si>
  <si>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</si>
  <si>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</si>
  <si>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</si>
  <si>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</si>
  <si>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</si>
  <si>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</si>
  <si>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</si>
  <si>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</si>
  <si>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</si>
  <si>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</si>
  <si>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</si>
  <si>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</si>
  <si>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</si>
  <si>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</si>
  <si>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</si>
  <si>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</si>
  <si>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</si>
  <si>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</si>
  <si>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</si>
  <si>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</si>
  <si>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</si>
  <si>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</si>
  <si>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</si>
  <si>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</si>
  <si>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</si>
  <si>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</si>
  <si>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</si>
  <si>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</si>
  <si>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</si>
  <si>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</si>
  <si>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</si>
  <si>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</si>
  <si>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</si>
  <si>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</si>
  <si>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</si>
  <si>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</si>
  <si>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</si>
  <si>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</si>
  <si>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</si>
  <si>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</si>
  <si>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</si>
  <si>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</si>
  <si>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</si>
  <si>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</si>
  <si>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</si>
  <si>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</si>
  <si>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</si>
  <si>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</si>
  <si>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</si>
  <si>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</si>
  <si>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</si>
  <si>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</si>
  <si>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</si>
  <si>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</si>
  <si>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</si>
  <si>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</si>
  <si>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</si>
  <si>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</si>
  <si>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</si>
  <si>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</si>
  <si>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</si>
  <si>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</si>
  <si>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</si>
  <si>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</si>
  <si>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</si>
  <si>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</si>
  <si>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</si>
  <si>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</si>
  <si>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</si>
  <si>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</si>
  <si>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</si>
  <si>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</si>
  <si>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</si>
  <si>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</si>
  <si>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</si>
  <si>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</si>
  <si>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</si>
  <si>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</si>
  <si>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</si>
  <si>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</si>
  <si>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</si>
  <si>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</si>
  <si>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</si>
  <si>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</si>
  <si>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</si>
  <si>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</si>
  <si>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</si>
  <si>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</si>
  <si>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</si>
  <si>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</si>
  <si>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</si>
  <si>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</si>
  <si>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</si>
  <si>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</si>
  <si>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</si>
  <si>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</si>
  <si>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</si>
  <si>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</si>
  <si>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</si>
  <si>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</si>
  <si>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</si>
  <si>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</si>
  <si>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</si>
  <si>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</si>
  <si>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</si>
  <si>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</si>
  <si>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</si>
  <si>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</si>
  <si>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</si>
  <si>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</si>
  <si>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</si>
  <si>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</si>
  <si>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</si>
  <si>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</si>
  <si>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</si>
  <si>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</si>
  <si>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</si>
  <si>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</si>
  <si>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</si>
  <si>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</si>
  <si>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</si>
  <si>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</si>
  <si>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</si>
  <si>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</si>
  <si>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</si>
  <si>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</si>
  <si>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</si>
  <si>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</si>
  <si>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</si>
  <si>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</si>
  <si>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</si>
  <si>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</si>
  <si>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</si>
  <si>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</si>
  <si>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</si>
  <si>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</si>
  <si>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</si>
  <si>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</si>
  <si>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</si>
  <si>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</si>
  <si>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</si>
  <si>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</si>
  <si>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</si>
  <si>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</si>
  <si>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</si>
  <si>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</si>
  <si>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</si>
  <si>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</si>
  <si>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</si>
  <si>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</si>
  <si>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</si>
  <si>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</si>
  <si>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</si>
  <si>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</si>
  <si>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</si>
  <si>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</si>
  <si>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</si>
  <si>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</si>
  <si>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</si>
  <si>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</si>
  <si>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</si>
  <si>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</si>
  <si>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</si>
  <si>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</si>
  <si>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</si>
  <si>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</si>
  <si>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</si>
  <si>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</si>
  <si>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</si>
  <si>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</si>
  <si>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</si>
  <si>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</si>
  <si>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</si>
  <si>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</si>
  <si>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</si>
  <si>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</si>
  <si>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</si>
  <si>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</si>
  <si>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</si>
  <si>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</si>
  <si>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</si>
  <si>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</si>
  <si>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</si>
  <si>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</si>
  <si>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</si>
  <si>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</si>
  <si>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</si>
  <si>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</si>
  <si>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</si>
  <si>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</si>
  <si>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</si>
  <si>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</si>
  <si>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</si>
  <si>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</si>
  <si>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</si>
  <si>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</si>
  <si>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</si>
  <si>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</si>
  <si>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</si>
  <si>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</si>
  <si>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</si>
  <si>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</si>
  <si>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</si>
  <si>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</si>
  <si>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</si>
  <si>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</si>
  <si>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</si>
  <si>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</si>
  <si>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</si>
  <si>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</si>
  <si>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</si>
  <si>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</si>
  <si>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</si>
  <si>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</si>
  <si>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</si>
  <si>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</si>
  <si>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</si>
  <si>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</si>
  <si>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</si>
  <si>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</si>
  <si>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</si>
  <si>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</si>
  <si>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</si>
  <si>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</si>
  <si>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</si>
  <si>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</si>
  <si>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</si>
  <si>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</si>
  <si>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</si>
  <si>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</si>
  <si>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</si>
  <si>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</si>
  <si>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</si>
  <si>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</si>
  <si>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</si>
  <si>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</si>
  <si>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</si>
  <si>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</si>
  <si>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</si>
  <si>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</si>
  <si>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</si>
  <si>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</si>
  <si>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</si>
  <si>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</si>
  <si>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</si>
  <si>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</si>
  <si>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</si>
  <si>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</si>
  <si>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</si>
  <si>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</si>
  <si>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</si>
  <si>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</si>
  <si>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</si>
  <si>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</si>
  <si>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</si>
  <si>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</si>
  <si>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</si>
  <si>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</si>
  <si>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</si>
  <si>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</si>
  <si>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</si>
  <si>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</si>
  <si>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</si>
  <si>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</si>
  <si>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</si>
  <si>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</si>
  <si>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</si>
  <si>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</si>
  <si>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</si>
  <si>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</si>
  <si>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</si>
  <si>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</si>
  <si>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</si>
  <si>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</si>
  <si>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</si>
  <si>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</si>
  <si>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</si>
  <si>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</si>
  <si>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</si>
  <si>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</si>
  <si>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</si>
  <si>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</si>
  <si>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</si>
  <si>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</si>
  <si>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</si>
  <si>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</si>
  <si>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</si>
  <si>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</si>
  <si>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</si>
  <si>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</si>
  <si>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</si>
  <si>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</si>
  <si>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</si>
  <si>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</si>
  <si>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</si>
  <si>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</si>
  <si>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</si>
  <si>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</si>
  <si>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</si>
  <si>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</si>
  <si>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</si>
  <si>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</si>
  <si>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</si>
  <si>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</si>
  <si>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</si>
  <si>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</si>
  <si>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</si>
  <si>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</si>
  <si>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</si>
  <si>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</si>
  <si>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</si>
  <si>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</si>
  <si>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</si>
  <si>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</si>
  <si>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</si>
  <si>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</si>
  <si>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</si>
  <si>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</si>
  <si>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</si>
  <si>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</si>
  <si>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</si>
  <si>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</si>
  <si>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</si>
  <si>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</si>
  <si>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</si>
  <si>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</si>
  <si>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</si>
  <si>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</si>
  <si>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</si>
  <si>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</si>
  <si>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</si>
  <si>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</si>
  <si>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</si>
  <si>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</si>
  <si>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</si>
  <si>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</si>
  <si>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</si>
  <si>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</si>
  <si>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</si>
  <si>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</si>
  <si>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</si>
  <si>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</si>
  <si>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</si>
  <si>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</si>
  <si>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</si>
  <si>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</si>
  <si>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</si>
  <si>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</si>
  <si>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</si>
  <si>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</si>
  <si>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</si>
  <si>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</si>
  <si>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</si>
  <si>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</si>
  <si>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</si>
  <si>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</si>
  <si>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</si>
  <si>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</si>
  <si>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</si>
  <si>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</si>
  <si>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</si>
  <si>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</si>
  <si>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</si>
  <si>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</si>
  <si>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</si>
  <si>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</si>
  <si>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</si>
  <si>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</si>
  <si>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</si>
  <si>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</si>
  <si>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</si>
  <si>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</si>
  <si>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</si>
  <si>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</si>
  <si>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</si>
  <si>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</si>
  <si>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</si>
  <si>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</si>
  <si>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</si>
  <si>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</si>
  <si>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</si>
  <si>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</si>
  <si>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</si>
  <si>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</si>
  <si>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</si>
  <si>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</si>
  <si>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</si>
  <si>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</si>
  <si>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</si>
  <si>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</si>
  <si>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</si>
  <si>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</si>
  <si>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</si>
  <si>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</si>
  <si>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</si>
  <si>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</si>
  <si>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</si>
  <si>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</si>
  <si>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</si>
  <si>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</si>
  <si>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</si>
  <si>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</si>
  <si>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</si>
  <si>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</si>
  <si>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</si>
  <si>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</si>
  <si>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</si>
  <si>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</si>
  <si>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</si>
  <si>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</si>
  <si>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</si>
  <si>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</si>
  <si>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</si>
  <si>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</si>
  <si>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</si>
  <si>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</si>
  <si>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</si>
  <si>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</si>
  <si>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</si>
  <si>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</si>
  <si>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</si>
  <si>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</si>
  <si>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</si>
  <si>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</si>
  <si>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</si>
  <si>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</si>
  <si>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</si>
  <si>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</si>
  <si>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</si>
  <si>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</si>
  <si>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</si>
  <si>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</si>
  <si>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</si>
  <si>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</si>
  <si>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</si>
  <si>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</si>
  <si>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</si>
  <si>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</si>
  <si>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</si>
  <si>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</si>
  <si>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</si>
  <si>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</si>
  <si>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</si>
  <si>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</si>
  <si>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</si>
  <si>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</si>
  <si>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</si>
  <si>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</si>
  <si>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</si>
  <si>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</si>
  <si>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</si>
  <si>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</si>
  <si>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</si>
  <si>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</si>
  <si>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</si>
  <si>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</si>
  <si>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</si>
  <si>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</si>
  <si>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</si>
  <si>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</si>
  <si>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</si>
  <si>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</si>
  <si>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</si>
  <si>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</si>
  <si>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</si>
  <si>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</si>
  <si>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</si>
  <si>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</si>
  <si>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</si>
  <si>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</si>
  <si>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</si>
  <si>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</si>
  <si>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</si>
  <si>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</si>
  <si>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</si>
  <si>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</si>
  <si>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</si>
  <si>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</si>
  <si>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</si>
  <si>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</si>
  <si>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</si>
  <si>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</si>
  <si>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</si>
  <si>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</si>
  <si>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</si>
  <si>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</si>
  <si>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</si>
  <si>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</si>
  <si>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</si>
  <si>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</si>
  <si>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</si>
  <si>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</si>
  <si>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</si>
  <si>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</si>
  <si>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</si>
  <si>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</si>
  <si>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</si>
  <si>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</si>
  <si>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</si>
  <si>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</si>
  <si>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</si>
  <si>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</si>
  <si>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</si>
  <si>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</si>
  <si>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</si>
  <si>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</si>
  <si>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</si>
  <si>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</si>
  <si>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</si>
  <si>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</si>
  <si>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</si>
  <si>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</si>
  <si>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</si>
  <si>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</si>
  <si>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</si>
  <si>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</si>
  <si>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</si>
  <si>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</si>
  <si>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</si>
  <si>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</si>
  <si>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</si>
  <si>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</si>
  <si>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</si>
  <si>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</si>
  <si>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</si>
  <si>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</si>
  <si>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</si>
  <si>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</si>
  <si>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</si>
  <si>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</si>
  <si>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</si>
  <si>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</si>
  <si>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</si>
  <si>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</si>
  <si>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</si>
  <si>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</si>
  <si>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</si>
  <si>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</si>
  <si>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</si>
  <si>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</si>
  <si>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</si>
  <si>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</si>
  <si>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</si>
  <si>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</si>
  <si>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</si>
  <si>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</si>
  <si>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</si>
  <si>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</si>
  <si>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</si>
  <si>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</si>
  <si>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</si>
  <si>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</si>
  <si>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</si>
  <si>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</si>
  <si>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</si>
  <si>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</si>
  <si>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</si>
  <si>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</si>
  <si>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</si>
  <si>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</si>
  <si>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</si>
  <si>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</si>
  <si>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</si>
  <si>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</si>
  <si>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</si>
  <si>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</si>
  <si>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</si>
  <si>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</si>
  <si>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</si>
  <si>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</si>
  <si>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</si>
  <si>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</si>
  <si>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</si>
  <si>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</si>
  <si>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</si>
  <si>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</si>
  <si>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</si>
  <si>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</si>
  <si>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</si>
  <si>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</si>
  <si>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</si>
  <si>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</si>
  <si>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</si>
  <si>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</si>
  <si>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</si>
  <si>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</si>
  <si>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</si>
  <si>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</si>
  <si>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</si>
  <si>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</si>
  <si>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</si>
  <si>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</si>
  <si>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</si>
  <si>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</si>
  <si>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</si>
  <si>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</si>
  <si>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</si>
  <si>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</si>
  <si>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</si>
  <si>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</si>
  <si>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</si>
  <si>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</si>
  <si>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</si>
  <si>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</si>
  <si>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</si>
  <si>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</si>
  <si>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</si>
  <si>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</si>
  <si>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</si>
  <si>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</si>
  <si>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</si>
  <si>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</si>
  <si>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</si>
  <si>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</si>
  <si>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</si>
  <si>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</si>
  <si>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</si>
  <si>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</si>
  <si>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</si>
  <si>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</si>
  <si>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</si>
  <si>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</si>
  <si>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</si>
  <si>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</si>
  <si>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</si>
  <si>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</si>
  <si>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</si>
  <si>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</si>
  <si>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</si>
  <si>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</si>
  <si>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</si>
  <si>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</si>
  <si>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</si>
  <si>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</si>
  <si>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</si>
  <si>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</si>
  <si>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</si>
  <si>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</si>
  <si>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</si>
  <si>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</si>
  <si>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</si>
  <si>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</si>
  <si>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</si>
  <si>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</si>
  <si>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</si>
  <si>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</si>
  <si>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</si>
  <si>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</si>
  <si>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</si>
  <si>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</si>
  <si>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</si>
  <si>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</si>
  <si>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</si>
  <si>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</si>
  <si>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</si>
  <si>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</si>
  <si>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</si>
  <si>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</si>
  <si>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</si>
  <si>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</si>
  <si>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</si>
  <si>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</si>
  <si>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</si>
  <si>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</si>
  <si>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</si>
  <si>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</si>
  <si>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</si>
  <si>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</si>
  <si>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</si>
  <si>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</si>
  <si>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</si>
  <si>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</si>
  <si>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</si>
  <si>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</si>
  <si>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</si>
  <si>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</si>
  <si>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</si>
  <si>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</si>
  <si>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</si>
  <si>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</si>
  <si>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</si>
  <si>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</si>
  <si>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</si>
  <si>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</si>
  <si>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</si>
  <si>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</si>
  <si>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</si>
  <si>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</si>
  <si>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</si>
  <si>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</si>
  <si>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</si>
  <si>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</si>
  <si>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</si>
  <si>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</si>
  <si>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</si>
  <si>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</si>
  <si>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</si>
  <si>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</si>
  <si>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</si>
  <si>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</si>
  <si>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</si>
  <si>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</si>
  <si>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</si>
  <si>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</si>
  <si>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</si>
  <si>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</si>
  <si>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</si>
  <si>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</si>
  <si>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</si>
  <si>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</si>
  <si>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</si>
  <si>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</si>
  <si>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</si>
  <si>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</si>
  <si>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</si>
  <si>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</si>
  <si>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</si>
  <si>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</si>
  <si>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</si>
  <si>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</si>
  <si>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</si>
  <si>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</si>
  <si>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</si>
  <si>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</si>
  <si>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</si>
  <si>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</si>
  <si>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</si>
  <si>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</si>
  <si>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</si>
  <si>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</si>
  <si>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</si>
  <si>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</si>
  <si>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</si>
  <si>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</si>
  <si>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</si>
  <si>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</si>
  <si>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</si>
  <si>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</si>
  <si>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</si>
  <si>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</si>
  <si>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</si>
  <si>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</si>
  <si>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</si>
  <si>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</si>
  <si>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</si>
  <si>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</si>
  <si>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</si>
  <si>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</si>
  <si>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</si>
  <si>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</si>
  <si>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</si>
  <si>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</si>
  <si>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</si>
  <si>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</si>
  <si>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</si>
  <si>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</si>
  <si>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</si>
  <si>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</si>
  <si>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</si>
  <si>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</si>
  <si>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</si>
  <si>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</si>
  <si>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</si>
  <si>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</si>
  <si>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</si>
  <si>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</si>
  <si>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</si>
  <si>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</si>
  <si>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</si>
  <si>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</si>
  <si>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</si>
  <si>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</si>
  <si>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</si>
  <si>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</si>
  <si>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</si>
  <si>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</si>
  <si>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</si>
  <si>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</si>
  <si>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</si>
  <si>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</si>
  <si>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</si>
  <si>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</si>
  <si>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</si>
  <si>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</si>
  <si>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</si>
  <si>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</si>
  <si>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</si>
  <si>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</si>
  <si>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</si>
  <si>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</si>
  <si>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</si>
  <si>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</si>
  <si>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</si>
  <si>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</si>
  <si>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</si>
  <si>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</si>
  <si>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</si>
  <si>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</si>
  <si>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</si>
  <si>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</si>
  <si>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</si>
  <si>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</si>
  <si>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</si>
  <si>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</si>
  <si>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</si>
  <si>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</si>
  <si>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</si>
  <si>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</si>
  <si>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</si>
  <si>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</si>
  <si>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</si>
  <si>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</si>
  <si>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</si>
  <si>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</si>
  <si>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</si>
  <si>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</si>
  <si>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</si>
  <si>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</si>
  <si>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</si>
  <si>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</si>
  <si>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</si>
  <si>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</si>
  <si>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</si>
  <si>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</si>
  <si>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</si>
  <si>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</si>
  <si>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</si>
  <si>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</si>
  <si>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</si>
  <si>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</si>
  <si>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</si>
  <si>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</si>
  <si>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</si>
  <si>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</si>
  <si>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</si>
  <si>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</si>
  <si>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</si>
  <si>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</si>
  <si>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</si>
  <si>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</si>
  <si>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</si>
  <si>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</si>
  <si>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</si>
  <si>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</si>
  <si>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</si>
  <si>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</si>
  <si>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</si>
  <si>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</si>
  <si>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</si>
  <si>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</si>
  <si>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</si>
  <si>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</si>
  <si>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</si>
  <si>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</si>
  <si>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</si>
  <si>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</si>
  <si>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</si>
  <si>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</si>
  <si>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</si>
  <si>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</si>
  <si>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</si>
  <si>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</si>
  <si>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</si>
  <si>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</si>
  <si>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</si>
  <si>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</si>
  <si>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</si>
  <si>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</si>
  <si>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</si>
  <si>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</si>
  <si>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</si>
  <si>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</si>
  <si>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</si>
  <si>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</si>
  <si>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</si>
  <si>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</si>
  <si>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</si>
  <si>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</si>
  <si>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</si>
  <si>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</si>
  <si>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</si>
  <si>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</si>
  <si>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</si>
  <si>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</si>
  <si>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</si>
  <si>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</si>
  <si>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</si>
  <si>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</si>
  <si>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</si>
  <si>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</si>
  <si>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</si>
  <si>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</si>
  <si>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</si>
  <si>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</si>
  <si>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</si>
  <si>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</si>
  <si>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</si>
  <si>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</si>
  <si>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</si>
  <si>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</si>
  <si>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</si>
  <si>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</si>
  <si>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</si>
  <si>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</si>
  <si>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</si>
  <si>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</si>
  <si>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</si>
  <si>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</si>
  <si>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</si>
  <si>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</si>
  <si>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</si>
  <si>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</si>
  <si>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</si>
  <si>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</si>
  <si>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</si>
  <si>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</si>
  <si>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</si>
  <si>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</si>
  <si>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</si>
  <si>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</si>
  <si>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</si>
  <si>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</si>
  <si>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</si>
  <si>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</si>
  <si>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</si>
  <si>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</si>
  <si>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</si>
  <si>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</si>
  <si>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</si>
  <si>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</si>
  <si>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</si>
  <si>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</si>
  <si>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</si>
  <si>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</si>
  <si>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</si>
  <si>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</si>
  <si>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</si>
  <si>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</si>
  <si>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</si>
  <si>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</si>
  <si>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</si>
  <si>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</si>
  <si>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</si>
  <si>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</si>
  <si>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</si>
  <si>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</si>
  <si>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</si>
  <si>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</si>
  <si>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</si>
  <si>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</si>
  <si>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</si>
  <si>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</si>
  <si>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</si>
  <si>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</si>
  <si>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</si>
  <si>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</si>
  <si>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</si>
  <si>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</si>
  <si>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</si>
  <si>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</si>
  <si>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</si>
  <si>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</si>
  <si>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</si>
  <si>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</si>
  <si>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</si>
  <si>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</si>
  <si>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</si>
  <si>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</si>
  <si>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</si>
  <si>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</si>
  <si>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</si>
  <si>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</si>
  <si>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</si>
  <si>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</si>
  <si>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</si>
  <si>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</si>
  <si>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</si>
  <si>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</si>
  <si>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</si>
  <si>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</si>
  <si>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</si>
  <si>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</si>
  <si>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</si>
  <si>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</si>
  <si>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</si>
  <si>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</si>
  <si>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</si>
  <si>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</si>
  <si>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</si>
  <si>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</si>
  <si>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</si>
  <si>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</si>
  <si>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</si>
  <si>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</si>
  <si>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</si>
  <si>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</si>
  <si>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</si>
  <si>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</si>
  <si>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</si>
  <si>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</si>
  <si>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</si>
  <si>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</si>
  <si>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</si>
  <si>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</si>
  <si>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</si>
  <si>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</si>
  <si>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</si>
  <si>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</si>
  <si>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</si>
  <si>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</si>
  <si>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</si>
  <si>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</si>
  <si>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</si>
  <si>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</si>
  <si>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</si>
  <si>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</si>
  <si>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</si>
  <si>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</si>
  <si>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</si>
  <si>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</si>
  <si>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</si>
  <si>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</si>
  <si>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</si>
  <si>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</si>
  <si>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</si>
  <si>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</si>
  <si>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</si>
  <si>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</si>
  <si>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</si>
  <si>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</si>
  <si>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</si>
  <si>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</si>
  <si>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</si>
  <si>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</si>
  <si>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</si>
  <si>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</si>
  <si>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</si>
  <si>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</si>
  <si>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</si>
  <si>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</si>
  <si>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</si>
  <si>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</si>
  <si>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</si>
  <si>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</si>
  <si>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</si>
  <si>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</si>
  <si>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</si>
  <si>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</si>
  <si>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</si>
  <si>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</si>
  <si>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</si>
  <si>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</si>
  <si>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</si>
  <si>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</si>
  <si>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</si>
  <si>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</si>
  <si>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</si>
  <si>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</si>
  <si>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</si>
  <si>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</si>
  <si>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</si>
  <si>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</si>
  <si>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</si>
  <si>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</si>
  <si>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</si>
  <si>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</si>
  <si>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</si>
  <si>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</si>
  <si>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</si>
  <si>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</si>
  <si>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</si>
  <si>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</si>
  <si>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</si>
  <si>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</si>
  <si>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</si>
  <si>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</si>
  <si>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</si>
  <si>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</si>
  <si>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</si>
  <si>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</si>
  <si>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</si>
  <si>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</si>
  <si>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</si>
  <si>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</si>
  <si>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</si>
  <si>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</si>
  <si>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</si>
  <si>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</si>
  <si>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</si>
  <si>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</si>
  <si>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</si>
  <si>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</si>
  <si>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</si>
  <si>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</si>
  <si>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</si>
  <si>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</si>
  <si>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</si>
  <si>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</si>
  <si>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</si>
  <si>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</si>
  <si>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</si>
  <si>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</si>
  <si>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</si>
  <si>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</si>
  <si>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</si>
  <si>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</si>
  <si>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</si>
  <si>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</si>
  <si>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</si>
  <si>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</si>
  <si>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</si>
  <si>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</si>
  <si>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</si>
  <si>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</si>
  <si>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</si>
  <si>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</si>
  <si>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</si>
  <si>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</si>
  <si>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</si>
  <si>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</si>
  <si>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</si>
  <si>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</si>
  <si>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</si>
  <si>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</si>
  <si>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</si>
  <si>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</si>
  <si>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</si>
  <si>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</si>
  <si>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</si>
  <si>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</si>
  <si>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</si>
  <si>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</si>
  <si>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</si>
  <si>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</si>
  <si>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</si>
  <si>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</si>
  <si>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</si>
  <si>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</si>
  <si>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</si>
  <si>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</si>
  <si>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</si>
  <si>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</si>
  <si>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</si>
  <si>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</si>
  <si>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</si>
  <si>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</si>
  <si>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</si>
  <si>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</si>
  <si>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</si>
  <si>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</si>
  <si>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</si>
  <si>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</si>
  <si>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</si>
  <si>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</si>
  <si>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</si>
  <si>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</si>
  <si>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</si>
  <si>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</si>
  <si>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</si>
  <si>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</si>
  <si>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</si>
  <si>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</si>
  <si>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</si>
  <si>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</si>
  <si>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</si>
  <si>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</si>
  <si>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</si>
  <si>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</si>
  <si>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</si>
  <si>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</si>
  <si>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</si>
  <si>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</si>
  <si>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</si>
  <si>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</si>
  <si>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</si>
  <si>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</si>
  <si>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</si>
  <si>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</si>
  <si>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</si>
  <si>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</si>
  <si>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</si>
  <si>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</si>
  <si>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</si>
  <si>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</si>
  <si>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</si>
  <si>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</si>
  <si>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</si>
  <si>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</si>
  <si>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</si>
  <si>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</si>
  <si>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</si>
  <si>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</si>
  <si>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</si>
  <si>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</si>
  <si>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</si>
  <si>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</si>
  <si>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</si>
  <si>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</si>
  <si>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</si>
  <si>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</si>
  <si>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</si>
  <si>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</si>
  <si>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</si>
  <si>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</si>
  <si>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</si>
  <si>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</si>
  <si>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</si>
  <si>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</si>
  <si>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</si>
  <si>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</si>
  <si>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</si>
  <si>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</si>
  <si>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</si>
  <si>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</si>
  <si>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</si>
  <si>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</si>
  <si>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</si>
  <si>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</si>
  <si>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</si>
  <si>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</si>
  <si>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</si>
  <si>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</si>
  <si>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</si>
  <si>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</si>
  <si>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</si>
  <si>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</si>
  <si>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</si>
  <si>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</si>
  <si>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</si>
  <si>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</si>
  <si>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</si>
  <si>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</si>
  <si>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</si>
  <si>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</si>
  <si>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</si>
  <si>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</si>
  <si>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</si>
  <si>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</si>
  <si>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</si>
  <si>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</si>
  <si>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</si>
  <si>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</si>
  <si>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</si>
  <si>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</si>
  <si>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</si>
  <si>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</si>
  <si>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</si>
  <si>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</si>
  <si>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</si>
  <si>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</si>
  <si>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</si>
  <si>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</si>
  <si>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</si>
  <si>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</si>
  <si>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</si>
  <si>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</si>
  <si>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</si>
  <si>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</si>
  <si>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</si>
  <si>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</si>
  <si>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</si>
  <si>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</si>
  <si>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</si>
  <si>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</si>
  <si>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</si>
  <si>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</si>
  <si>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</si>
  <si>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</si>
  <si>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</si>
  <si>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</si>
  <si>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</si>
  <si>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</si>
  <si>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</si>
  <si>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</si>
  <si>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</si>
  <si>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</si>
  <si>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</si>
  <si>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</si>
  <si>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</si>
  <si>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</si>
  <si>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</si>
  <si>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</si>
  <si>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</si>
  <si>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</si>
  <si>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</si>
  <si>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</si>
  <si>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</si>
  <si>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</si>
  <si>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</si>
  <si>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</si>
  <si>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</si>
  <si>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</si>
  <si>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</si>
  <si>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</si>
  <si>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</si>
  <si>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</si>
  <si>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</si>
  <si>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</si>
  <si>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</si>
  <si>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</si>
  <si>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</si>
  <si>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</si>
  <si>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</si>
  <si>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</si>
  <si>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</si>
  <si>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</si>
  <si>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</si>
  <si>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</si>
  <si>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</si>
  <si>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</si>
  <si>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</si>
  <si>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</si>
  <si>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</si>
  <si>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</si>
  <si>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</si>
  <si>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</si>
  <si>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</si>
  <si>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</si>
  <si>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</si>
  <si>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</si>
  <si>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</si>
  <si>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</si>
  <si>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</si>
  <si>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</si>
  <si>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</si>
  <si>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</si>
  <si>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</si>
  <si>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</si>
  <si>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</si>
  <si>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</si>
  <si>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</si>
  <si>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</si>
  <si>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</si>
  <si>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</si>
  <si>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</si>
  <si>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</si>
  <si>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</si>
  <si>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</si>
  <si>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</si>
  <si>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</si>
  <si>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</si>
  <si>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</si>
  <si>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</si>
  <si>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</si>
  <si>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</si>
  <si>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</si>
  <si>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</si>
  <si>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</si>
  <si>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</si>
  <si>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</si>
  <si>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</si>
  <si>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</si>
  <si>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</si>
  <si>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</si>
  <si>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</si>
  <si>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</si>
  <si>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</si>
  <si>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</si>
  <si>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</si>
  <si>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</si>
  <si>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</si>
  <si>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</si>
  <si>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</si>
  <si>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</si>
  <si>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</si>
  <si>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</si>
  <si>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</si>
  <si>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</si>
  <si>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</si>
  <si>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</si>
  <si>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</si>
  <si>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</si>
  <si>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</si>
  <si>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</si>
  <si>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</si>
  <si>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</si>
  <si>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</si>
  <si>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</si>
  <si>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</si>
  <si>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</si>
  <si>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</si>
  <si>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</si>
  <si>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</si>
  <si>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</si>
  <si>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</si>
  <si>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</si>
  <si>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</si>
  <si>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</si>
  <si>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</si>
  <si>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</si>
  <si>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</si>
  <si>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</si>
  <si>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</si>
  <si>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</si>
  <si>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</si>
  <si>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</si>
  <si>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</si>
  <si>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</si>
  <si>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</si>
  <si>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</si>
  <si>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</si>
  <si>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</si>
  <si>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</si>
  <si>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</si>
  <si>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</si>
  <si>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</si>
  <si>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</si>
  <si>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</si>
  <si>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</si>
  <si>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</si>
  <si>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</si>
  <si>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</si>
  <si>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</si>
  <si>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</si>
  <si>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</si>
  <si>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</si>
  <si>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</si>
  <si>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</si>
  <si>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</si>
  <si>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</si>
  <si>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</si>
  <si>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</si>
  <si>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</si>
  <si>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</si>
  <si>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</si>
  <si>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</si>
  <si>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</si>
  <si>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</si>
  <si>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</si>
  <si>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</si>
  <si>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</si>
  <si>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</si>
  <si>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</si>
  <si>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</si>
  <si>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</si>
  <si>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</si>
  <si>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</si>
  <si>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</si>
  <si>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</si>
  <si>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</si>
  <si>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</si>
  <si>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</si>
  <si>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</si>
  <si>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</si>
  <si>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</si>
  <si>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</si>
  <si>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</si>
  <si>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</si>
  <si>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</si>
  <si>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</si>
  <si>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</si>
  <si>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</si>
  <si>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</si>
  <si>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</si>
  <si>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</si>
  <si>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</si>
  <si>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</si>
  <si>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</si>
  <si>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</si>
  <si>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</si>
  <si>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</si>
  <si>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</si>
  <si>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</si>
  <si>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</si>
  <si>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</si>
  <si>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</si>
  <si>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</si>
  <si>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</si>
  <si>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</si>
  <si>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</si>
  <si>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</si>
  <si>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</si>
  <si>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</si>
  <si>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</si>
  <si>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</si>
  <si>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</si>
  <si>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</si>
  <si>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</si>
  <si>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</si>
  <si>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</si>
  <si>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</si>
  <si>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</si>
  <si>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</si>
  <si>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</si>
  <si>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</si>
  <si>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</si>
  <si>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</si>
  <si>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</si>
  <si>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</si>
  <si>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</si>
  <si>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</si>
  <si>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</si>
  <si>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</si>
  <si>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</si>
  <si>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</si>
  <si>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</si>
  <si>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</si>
  <si>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</si>
  <si>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</si>
  <si>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</si>
  <si>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</si>
  <si>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</si>
  <si>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</si>
  <si>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</si>
  <si>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</si>
  <si>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</si>
  <si>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</si>
  <si>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</si>
  <si>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</si>
  <si>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</si>
  <si>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</si>
  <si>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</si>
  <si>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</si>
  <si>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</si>
  <si>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</si>
  <si>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</si>
  <si>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</si>
  <si>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</si>
  <si>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</si>
  <si>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</si>
  <si>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</si>
  <si>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</si>
  <si>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</si>
  <si>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</si>
  <si>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</si>
  <si>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</si>
  <si>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</si>
  <si>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</si>
  <si>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</si>
  <si>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</si>
  <si>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</si>
  <si>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</si>
  <si>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</si>
  <si>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</si>
  <si>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</si>
  <si>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</si>
  <si>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</si>
  <si>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</si>
  <si>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</si>
  <si>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</si>
  <si>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</si>
  <si>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</si>
  <si>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</si>
  <si>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</si>
  <si>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</si>
  <si>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</si>
  <si>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</si>
  <si>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</si>
  <si>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</si>
  <si>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</si>
  <si>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</si>
  <si>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</si>
  <si>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</si>
  <si>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</si>
  <si>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</si>
  <si>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</si>
  <si>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</si>
  <si>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</si>
  <si>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</si>
  <si>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</si>
  <si>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</si>
  <si>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</si>
  <si>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</si>
  <si>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</si>
  <si>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</si>
  <si>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</si>
  <si>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</si>
  <si>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</si>
  <si>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</si>
  <si>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</si>
  <si>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</si>
  <si>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</si>
  <si>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</si>
  <si>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</si>
  <si>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</si>
  <si>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</si>
  <si>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</si>
  <si>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</si>
  <si>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</si>
  <si>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</si>
  <si>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</si>
  <si>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</si>
  <si>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</si>
  <si>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</si>
  <si>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</si>
  <si>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</si>
  <si>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</si>
  <si>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</si>
  <si>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</si>
  <si>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</si>
  <si>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</si>
  <si>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</si>
  <si>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</si>
  <si>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</si>
  <si>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</si>
  <si>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</si>
  <si>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</si>
  <si>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</si>
  <si>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</si>
  <si>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</si>
  <si>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</si>
  <si>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</si>
  <si>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</si>
  <si>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</si>
  <si>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</si>
  <si>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</si>
  <si>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</si>
  <si>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</si>
  <si>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</si>
  <si>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</si>
  <si>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</si>
  <si>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</si>
  <si>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</si>
  <si>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</si>
  <si>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</si>
  <si>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</si>
  <si>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</si>
  <si>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</si>
  <si>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</si>
  <si>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</si>
  <si>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</si>
  <si>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</si>
  <si>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</si>
  <si>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</si>
  <si>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</si>
  <si>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</si>
  <si>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</si>
  <si>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</si>
  <si>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</si>
  <si>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</si>
  <si>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</si>
  <si>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</si>
  <si>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</si>
  <si>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</si>
  <si>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</si>
  <si>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</si>
  <si>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</si>
  <si>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</si>
  <si>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</si>
  <si>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</si>
  <si>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</si>
  <si>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</si>
  <si>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</si>
  <si>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</si>
  <si>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</si>
  <si>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</si>
  <si>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</si>
  <si>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</si>
  <si>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</si>
  <si>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</si>
  <si>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</si>
  <si>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</si>
  <si>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</si>
  <si>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</si>
  <si>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</si>
  <si>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</si>
  <si>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</si>
  <si>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</si>
  <si>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</si>
  <si>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</si>
  <si>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</si>
  <si>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</si>
  <si>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</si>
  <si>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</si>
  <si>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</si>
  <si>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</si>
  <si>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</si>
  <si>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</si>
  <si>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</si>
  <si>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</si>
  <si>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</si>
  <si>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</si>
  <si>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</si>
  <si>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</si>
  <si>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</si>
  <si>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</si>
  <si>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</si>
  <si>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</si>
  <si>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</si>
  <si>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</si>
  <si>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</si>
  <si>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</si>
  <si>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</si>
  <si>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</si>
  <si>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</si>
  <si>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</si>
  <si>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</si>
  <si>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</si>
  <si>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</si>
  <si>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</si>
  <si>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</si>
  <si>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</si>
  <si>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</si>
  <si>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</si>
  <si>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</si>
  <si>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</si>
  <si>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</si>
  <si>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</si>
  <si>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</si>
  <si>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</si>
  <si>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</si>
  <si>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</si>
  <si>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</si>
  <si>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</si>
  <si>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</si>
  <si>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</si>
  <si>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</si>
  <si>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</si>
  <si>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</si>
  <si>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</si>
  <si>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</si>
  <si>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</si>
  <si>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</si>
  <si>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</si>
  <si>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</si>
  <si>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</si>
  <si>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</si>
  <si>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</si>
  <si>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</si>
  <si>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</si>
  <si>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</si>
  <si>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</si>
  <si>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</si>
  <si>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</si>
  <si>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</si>
  <si>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</si>
  <si>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</si>
  <si>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</si>
  <si>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</si>
  <si>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</si>
  <si>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</si>
  <si>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</si>
  <si>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</si>
  <si>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</si>
  <si>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</si>
  <si>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</si>
  <si>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</si>
  <si>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</si>
  <si>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</si>
  <si>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</si>
  <si>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</si>
  <si>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</si>
  <si>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</si>
  <si>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</si>
  <si>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</si>
  <si>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</si>
  <si>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</si>
  <si>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</si>
  <si>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</si>
  <si>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</si>
  <si>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</si>
  <si>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</si>
  <si>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</si>
  <si>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</si>
  <si>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</si>
  <si>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</si>
  <si>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</si>
  <si>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</si>
  <si>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</si>
  <si>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</si>
  <si>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</si>
  <si>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</si>
  <si>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</si>
  <si>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</si>
  <si>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</si>
  <si>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</si>
  <si>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</si>
  <si>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</si>
  <si>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</si>
  <si>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</si>
  <si>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</si>
  <si>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</si>
  <si>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</si>
  <si>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</si>
  <si>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</si>
  <si>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</si>
  <si>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</si>
  <si>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</si>
  <si>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</si>
  <si>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</si>
  <si>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</si>
  <si>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</si>
  <si>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</si>
  <si>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</si>
  <si>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</si>
  <si>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</si>
  <si>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</si>
  <si>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</si>
  <si>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</si>
  <si>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</si>
  <si>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</si>
  <si>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</si>
  <si>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</si>
  <si>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</si>
  <si>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</si>
  <si>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</si>
  <si>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</si>
  <si>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</si>
  <si>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</si>
  <si>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</si>
  <si>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</si>
  <si>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</si>
  <si>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</si>
  <si>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</si>
  <si>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</si>
  <si>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</si>
  <si>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</si>
  <si>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</si>
  <si>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</si>
  <si>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</si>
  <si>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</si>
  <si>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</si>
  <si>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</si>
  <si>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</si>
  <si>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</si>
  <si>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</si>
  <si>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</si>
  <si>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</si>
  <si>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</si>
  <si>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</si>
  <si>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</si>
  <si>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</si>
  <si>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</si>
  <si>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</si>
  <si>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</si>
  <si>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</si>
  <si>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</si>
  <si>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</si>
  <si>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</si>
  <si>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</si>
  <si>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</si>
  <si>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</si>
  <si>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</si>
  <si>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</si>
  <si>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</si>
  <si>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</si>
  <si>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</si>
  <si>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</si>
  <si>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</si>
  <si>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</si>
  <si>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</si>
  <si>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</si>
  <si>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</si>
  <si>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</si>
  <si>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</si>
  <si>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</si>
  <si>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</si>
  <si>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</si>
  <si>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</si>
  <si>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</si>
  <si>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</si>
  <si>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</si>
  <si>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</si>
  <si>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</si>
  <si>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</si>
  <si>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</si>
  <si>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</si>
  <si>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</si>
  <si>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</si>
  <si>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</si>
  <si>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</si>
  <si>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</si>
  <si>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</si>
  <si>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</si>
  <si>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</si>
  <si>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</si>
  <si>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</si>
  <si>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</si>
  <si>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</si>
  <si>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</si>
  <si>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</si>
  <si>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</si>
  <si>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</si>
  <si>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</si>
  <si>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</si>
  <si>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</si>
  <si>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</si>
  <si>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</si>
  <si>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</si>
  <si>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</si>
  <si>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</si>
  <si>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</si>
  <si>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</si>
  <si>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</si>
  <si>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</si>
  <si>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</si>
  <si>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</si>
  <si>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</si>
  <si>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</si>
  <si>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</si>
  <si>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</si>
  <si>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</si>
  <si>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</si>
  <si>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</si>
  <si>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</si>
  <si>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</si>
  <si>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</si>
  <si>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</si>
  <si>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</si>
  <si>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</si>
  <si>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</si>
  <si>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</si>
  <si>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</si>
  <si>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</si>
  <si>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</si>
  <si>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</si>
  <si>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</si>
  <si>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</si>
  <si>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</si>
  <si>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</si>
  <si>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</si>
  <si>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</si>
  <si>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</si>
  <si>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</si>
  <si>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</si>
  <si>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</si>
  <si>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</si>
  <si>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</si>
  <si>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</si>
  <si>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</si>
  <si>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</si>
  <si>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</si>
  <si>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</si>
  <si>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</si>
  <si>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</si>
  <si>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</si>
  <si>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</si>
  <si>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</si>
  <si>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</si>
  <si>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</si>
  <si>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</si>
  <si>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</si>
  <si>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</si>
  <si>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</si>
  <si>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</si>
  <si>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</si>
  <si>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</si>
  <si>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</si>
  <si>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</si>
  <si>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</si>
  <si>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</si>
  <si>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</si>
  <si>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</si>
  <si>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</si>
  <si>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</si>
  <si>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</si>
  <si>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</si>
  <si>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</si>
  <si>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</si>
  <si>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</si>
  <si>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</si>
  <si>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</si>
  <si>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</si>
  <si>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</si>
  <si>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</si>
  <si>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</si>
  <si>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</si>
  <si>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</si>
  <si>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</si>
  <si>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</si>
  <si>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</si>
  <si>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</si>
  <si>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</si>
  <si>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</si>
  <si>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</si>
  <si>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</si>
  <si>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</si>
  <si>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</si>
  <si>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</si>
  <si>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</si>
  <si>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</si>
  <si>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</si>
  <si>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</si>
  <si>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</si>
  <si>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</si>
  <si>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</si>
  <si>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</si>
  <si>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</si>
  <si>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</si>
  <si>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</si>
  <si>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</si>
  <si>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</si>
  <si>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</si>
  <si>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</si>
  <si>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</si>
  <si>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</si>
  <si>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</si>
  <si>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</si>
  <si>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</si>
  <si>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</si>
  <si>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</si>
  <si>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</si>
  <si>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</si>
  <si>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</si>
  <si>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</si>
  <si>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</si>
  <si>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</si>
  <si>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</si>
  <si>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</si>
  <si>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</si>
  <si>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</si>
  <si>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</si>
  <si>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</si>
  <si>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</si>
  <si>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</si>
  <si>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</si>
  <si>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</si>
  <si>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</si>
  <si>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</si>
  <si>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</si>
  <si>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</si>
  <si>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</si>
  <si>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</si>
  <si>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</si>
  <si>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</si>
  <si>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</si>
  <si>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</si>
  <si>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</si>
  <si>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</si>
  <si>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</si>
  <si>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</si>
  <si>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</si>
  <si>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</si>
  <si>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</si>
  <si>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</si>
  <si>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</si>
  <si>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</si>
  <si>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</si>
  <si>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</si>
  <si>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</si>
  <si>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</si>
  <si>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</si>
  <si>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</si>
  <si>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</si>
  <si>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</si>
  <si>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</si>
  <si>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</si>
  <si>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</si>
  <si>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</si>
  <si>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</si>
  <si>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</si>
  <si>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</si>
  <si>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</si>
  <si>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</si>
  <si>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</si>
  <si>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</si>
  <si>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</si>
  <si>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</si>
  <si>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</si>
  <si>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</si>
  <si>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</si>
  <si>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</si>
  <si>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</si>
  <si>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</si>
  <si>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</si>
  <si>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</si>
  <si>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</si>
  <si>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</si>
  <si>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</si>
  <si>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</si>
  <si>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</si>
  <si>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</si>
  <si>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</si>
  <si>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</si>
  <si>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</si>
  <si>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</si>
  <si>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</si>
  <si>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</si>
  <si>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</si>
  <si>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</si>
  <si>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</si>
  <si>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</si>
  <si>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</si>
  <si>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</si>
  <si>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</si>
  <si>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</si>
  <si>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</si>
  <si>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</si>
  <si>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</si>
  <si>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</si>
  <si>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</si>
  <si>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</si>
  <si>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</si>
  <si>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</si>
  <si>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</si>
  <si>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</si>
  <si>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</si>
  <si>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</si>
  <si>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</si>
  <si>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</si>
  <si>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</si>
  <si>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</si>
  <si>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</si>
  <si>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</si>
  <si>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</si>
  <si>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</si>
  <si>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</si>
  <si>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</si>
  <si>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</si>
  <si>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</si>
  <si>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</si>
  <si>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</si>
  <si>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</si>
  <si>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</si>
  <si>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</si>
  <si>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</si>
  <si>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</si>
  <si>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</si>
  <si>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</si>
  <si>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</si>
  <si>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</si>
  <si>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</si>
  <si>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</si>
  <si>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</si>
  <si>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</si>
  <si>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</si>
  <si>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</si>
  <si>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</si>
  <si>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</si>
  <si>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</si>
  <si>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</si>
  <si>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</si>
  <si>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</si>
  <si>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</si>
  <si>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</si>
  <si>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</si>
  <si>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</si>
  <si>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</si>
  <si>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</si>
  <si>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</si>
  <si>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</si>
  <si>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</si>
  <si>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</si>
  <si>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</si>
  <si>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</si>
  <si>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</si>
  <si>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</si>
  <si>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</si>
  <si>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</si>
  <si>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</si>
  <si>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</si>
  <si>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</si>
  <si>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</si>
  <si>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</si>
  <si>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</si>
  <si>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</si>
  <si>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</si>
  <si>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</si>
  <si>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</si>
  <si>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</si>
  <si>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</si>
  <si>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</si>
  <si>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</si>
  <si>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</si>
  <si>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</si>
  <si>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</si>
  <si>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</si>
  <si>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</si>
  <si>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</si>
  <si>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</si>
  <si>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</si>
  <si>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</si>
  <si>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</si>
  <si>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</si>
  <si>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</si>
  <si>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</si>
  <si>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</si>
  <si>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</si>
  <si>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</si>
  <si>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</si>
  <si>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</si>
  <si>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</si>
  <si>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</si>
  <si>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</si>
  <si>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</si>
  <si>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</si>
  <si>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</si>
  <si>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</si>
  <si>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</si>
  <si>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</si>
  <si>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</si>
  <si>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</si>
  <si>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</si>
  <si>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</si>
  <si>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</si>
  <si>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</si>
  <si>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</si>
  <si>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</si>
  <si>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</si>
  <si>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</si>
  <si>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</si>
  <si>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</si>
  <si>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</si>
  <si>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</si>
  <si>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</si>
  <si>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</si>
  <si>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</si>
  <si>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</si>
  <si>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</si>
  <si>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</si>
  <si>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</si>
  <si>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</si>
  <si>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</si>
  <si>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</si>
  <si>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</si>
  <si>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</si>
  <si>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</si>
  <si>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</si>
  <si>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</si>
  <si>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</si>
  <si>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</si>
  <si>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</si>
  <si>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</si>
  <si>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</si>
  <si>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</si>
  <si>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</si>
  <si>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</si>
  <si>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</si>
  <si>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</si>
  <si>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</si>
  <si>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</si>
  <si>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</si>
  <si>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</si>
  <si>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</si>
  <si>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</si>
  <si>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</si>
  <si>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</si>
  <si>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</si>
  <si>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</si>
  <si>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</si>
  <si>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</si>
  <si>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</si>
  <si>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</si>
  <si>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</si>
  <si>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</si>
  <si>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</si>
  <si>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</si>
  <si>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</si>
  <si>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</si>
  <si>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</si>
  <si>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</si>
  <si>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</si>
  <si>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</si>
  <si>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</si>
  <si>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</si>
  <si>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</si>
  <si>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</si>
  <si>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</si>
  <si>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</si>
  <si>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</si>
  <si>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</si>
  <si>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</si>
  <si>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</si>
  <si>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</si>
  <si>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</si>
  <si>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</si>
  <si>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</si>
  <si>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</si>
  <si>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</si>
  <si>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</si>
  <si>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</si>
  <si>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</si>
  <si>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</si>
  <si>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</si>
  <si>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</si>
  <si>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</si>
  <si>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</si>
  <si>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</si>
  <si>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</si>
  <si>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</si>
  <si>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</si>
  <si>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</si>
  <si>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</si>
  <si>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</si>
  <si>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</si>
  <si>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</si>
  <si>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</si>
  <si>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</si>
  <si>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</si>
  <si>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</si>
  <si>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</si>
  <si>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</si>
  <si>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</si>
  <si>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</si>
  <si>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</si>
  <si>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</si>
  <si>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</si>
  <si>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</si>
  <si>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</si>
  <si>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</si>
  <si>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</si>
  <si>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</si>
  <si>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</si>
  <si>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</si>
  <si>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</si>
  <si>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</si>
  <si>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</si>
  <si>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</si>
  <si>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</si>
  <si>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</si>
  <si>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</si>
  <si>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</si>
  <si>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</si>
  <si>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</si>
  <si>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</si>
  <si>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</si>
  <si>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</si>
  <si>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</si>
  <si>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</si>
  <si>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</si>
  <si>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</si>
  <si>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</si>
  <si>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</si>
  <si>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</si>
  <si>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</si>
  <si>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</si>
  <si>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</si>
  <si>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</si>
  <si>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</si>
  <si>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</si>
  <si>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</si>
  <si>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</si>
  <si>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</si>
  <si>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</si>
  <si>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</si>
  <si>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</si>
  <si>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</si>
  <si>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</si>
  <si>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</si>
  <si>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</si>
  <si>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</si>
  <si>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</si>
  <si>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</si>
  <si>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</si>
  <si>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</si>
  <si>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</si>
  <si>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</si>
  <si>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</si>
  <si>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</si>
  <si>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</si>
  <si>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</si>
  <si>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</si>
  <si>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</si>
  <si>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</si>
  <si>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</si>
  <si>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</si>
  <si>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</si>
  <si>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</si>
  <si>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</si>
  <si>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</si>
  <si>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</si>
  <si>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</si>
  <si>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</si>
  <si>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</si>
  <si>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</si>
  <si>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</si>
  <si>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</si>
  <si>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</si>
  <si>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</si>
  <si>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</si>
  <si>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</si>
  <si>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</si>
  <si>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</si>
  <si>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</si>
  <si>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</si>
  <si>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</si>
  <si>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</si>
  <si>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</si>
  <si>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</si>
  <si>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</si>
  <si>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</si>
  <si>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</si>
  <si>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</si>
  <si>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</si>
  <si>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</si>
  <si>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</si>
  <si>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</si>
  <si>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</si>
  <si>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</si>
  <si>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</si>
  <si>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</si>
  <si>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</si>
  <si>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</si>
  <si>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</si>
  <si>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</si>
  <si>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</si>
  <si>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</si>
  <si>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</si>
  <si>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</si>
  <si>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</si>
  <si>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</si>
  <si>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</si>
  <si>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</si>
  <si>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</si>
  <si>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</si>
  <si>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</si>
  <si>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</si>
  <si>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</si>
  <si>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</si>
  <si>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</si>
  <si>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</si>
  <si>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</si>
  <si>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</si>
  <si>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</si>
  <si>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</si>
  <si>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</si>
  <si>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</si>
  <si>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</si>
  <si>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</si>
  <si>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</si>
  <si>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</si>
  <si>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</si>
  <si>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</si>
  <si>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</si>
  <si>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</si>
  <si>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</si>
  <si>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</si>
  <si>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</si>
  <si>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</si>
  <si>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</si>
  <si>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</si>
  <si>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</si>
  <si>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</si>
  <si>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</si>
  <si>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</si>
  <si>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</si>
  <si>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</si>
  <si>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</si>
  <si>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</si>
  <si>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</si>
  <si>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</si>
  <si>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</si>
  <si>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</si>
  <si>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</si>
  <si>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</si>
  <si>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</si>
  <si>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</si>
  <si>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</si>
  <si>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</si>
  <si>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</si>
  <si>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</si>
  <si>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</si>
  <si>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</si>
  <si>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</si>
  <si>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</si>
  <si>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</si>
  <si>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</si>
  <si>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</si>
  <si>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</si>
  <si>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</si>
  <si>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</si>
  <si>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</si>
  <si>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</si>
  <si>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</si>
  <si>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</si>
  <si>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</si>
  <si>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</si>
  <si>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</si>
  <si>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</si>
  <si>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</si>
  <si>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</si>
  <si>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</si>
  <si>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</si>
  <si>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</si>
  <si>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</si>
  <si>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</si>
  <si>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</si>
  <si>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</si>
  <si>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</si>
  <si>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</si>
  <si>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</si>
  <si>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</si>
  <si>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</si>
  <si>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</si>
  <si>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</si>
  <si>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</si>
  <si>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</si>
  <si>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</si>
  <si>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</si>
  <si>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</si>
  <si>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</si>
  <si>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</si>
  <si>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</si>
  <si>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</si>
  <si>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</si>
  <si>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</si>
  <si>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</si>
  <si>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</si>
  <si>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</si>
  <si>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</si>
  <si>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</si>
  <si>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</si>
  <si>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</si>
  <si>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</si>
  <si>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</si>
  <si>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</si>
  <si>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</si>
  <si>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</si>
  <si>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</si>
  <si>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</si>
  <si>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</si>
  <si>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</si>
  <si>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</si>
  <si>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</si>
  <si>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</si>
  <si>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</si>
  <si>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</si>
  <si>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</si>
  <si>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</si>
  <si>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</si>
  <si>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</si>
  <si>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</si>
  <si>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</si>
  <si>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</si>
  <si>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</si>
  <si>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</si>
  <si>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</si>
  <si>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</si>
  <si>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</si>
  <si>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</si>
  <si>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</si>
  <si>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</si>
  <si>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</si>
  <si>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</si>
  <si>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</si>
  <si>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</si>
  <si>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</si>
  <si>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</si>
  <si>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</si>
  <si>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</si>
  <si>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</si>
  <si>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</si>
  <si>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</si>
  <si>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</si>
  <si>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</si>
  <si>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</si>
  <si>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</si>
  <si>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</si>
  <si>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</si>
  <si>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</si>
  <si>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</si>
  <si>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</si>
  <si>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</si>
  <si>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</si>
  <si>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</si>
  <si>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</si>
  <si>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</si>
  <si>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</si>
  <si>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</si>
  <si>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</si>
  <si>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</si>
  <si>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</si>
  <si>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</si>
  <si>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</si>
  <si>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</si>
  <si>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</si>
  <si>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</si>
  <si>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</si>
  <si>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</si>
  <si>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</si>
  <si>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</si>
  <si>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</si>
  <si>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</si>
  <si>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</si>
  <si>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</si>
  <si>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</si>
  <si>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</si>
  <si>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</si>
  <si>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</si>
  <si>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</si>
  <si>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</si>
  <si>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</si>
  <si>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</si>
  <si>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</si>
  <si>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</si>
  <si>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</si>
  <si>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</si>
  <si>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</si>
  <si>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</si>
  <si>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</si>
  <si>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</si>
  <si>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</si>
  <si>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</si>
  <si>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</si>
  <si>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</si>
  <si>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</si>
  <si>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</si>
  <si>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</si>
  <si>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</si>
  <si>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</si>
  <si>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</si>
  <si>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</si>
  <si>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</si>
  <si>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</si>
  <si>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</si>
  <si>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</si>
  <si>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</si>
  <si>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</si>
  <si>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</si>
  <si>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</si>
  <si>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</si>
  <si>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</si>
  <si>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</si>
  <si>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</si>
  <si>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</si>
  <si>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</si>
  <si>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</si>
  <si>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</si>
  <si>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</si>
  <si>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</si>
  <si>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</si>
  <si>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</si>
  <si>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</si>
  <si>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</si>
  <si>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</si>
  <si>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</si>
  <si>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</si>
  <si>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</si>
  <si>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</si>
  <si>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</si>
  <si>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</si>
  <si>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</si>
  <si>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</si>
  <si>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</si>
  <si>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</si>
  <si>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</si>
  <si>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</si>
  <si>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</si>
  <si>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</si>
  <si>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</si>
  <si>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</si>
  <si>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</si>
  <si>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</si>
  <si>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</si>
  <si>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</si>
  <si>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</si>
  <si>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</si>
  <si>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</si>
  <si>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</si>
  <si>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</si>
  <si>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</si>
  <si>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</si>
  <si>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</si>
  <si>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</si>
  <si>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</si>
  <si>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</si>
  <si>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</si>
  <si>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</si>
  <si>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</si>
  <si>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</si>
  <si>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</si>
  <si>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</si>
  <si>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</si>
  <si>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</si>
  <si>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</si>
  <si>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</si>
  <si>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</si>
  <si>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</si>
  <si>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</si>
  <si>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</si>
  <si>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</si>
  <si>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</si>
  <si>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</si>
  <si>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</si>
  <si>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</si>
  <si>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</si>
  <si>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</si>
  <si>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</si>
  <si>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</si>
  <si>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</si>
  <si>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</si>
  <si>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</si>
  <si>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</si>
  <si>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</si>
  <si>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</si>
  <si>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</si>
  <si>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</si>
  <si>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</si>
  <si>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</si>
  <si>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</si>
  <si>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</si>
  <si>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</si>
  <si>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</si>
  <si>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</si>
  <si>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</si>
  <si>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</si>
  <si>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</si>
  <si>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</si>
  <si>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</si>
  <si>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</si>
  <si>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</si>
  <si>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</si>
  <si>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</si>
  <si>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</si>
  <si>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</si>
  <si>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</si>
  <si>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</si>
  <si>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</si>
  <si>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</si>
  <si>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</si>
  <si>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</si>
  <si>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</si>
  <si>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</si>
  <si>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</si>
  <si>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</si>
  <si>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</si>
  <si>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</si>
  <si>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</si>
  <si>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</si>
  <si>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</si>
  <si>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</si>
  <si>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</si>
  <si>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</si>
  <si>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</si>
  <si>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</si>
  <si>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</si>
  <si>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</si>
  <si>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</si>
  <si>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</si>
  <si>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</si>
  <si>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</si>
  <si>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</si>
  <si>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</si>
  <si>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</si>
  <si>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</si>
  <si>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</si>
  <si>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</si>
  <si>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</si>
  <si>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</si>
  <si>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</si>
  <si>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</si>
  <si>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</si>
  <si>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</si>
  <si>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</si>
  <si>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</si>
  <si>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</si>
  <si>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</si>
  <si>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</si>
  <si>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</si>
  <si>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</si>
  <si>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</si>
  <si>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</si>
  <si>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</si>
  <si>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</si>
  <si>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</si>
  <si>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</si>
  <si>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</si>
  <si>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</si>
  <si>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</si>
  <si>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</si>
  <si>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</si>
  <si>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</si>
  <si>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</si>
  <si>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</si>
  <si>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</si>
  <si>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</si>
  <si>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</si>
  <si>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</si>
  <si>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</si>
  <si>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</si>
  <si>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</si>
  <si>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</si>
  <si>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</si>
  <si>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</si>
  <si>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</si>
  <si>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</si>
  <si>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</si>
  <si>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</si>
  <si>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</si>
  <si>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</si>
  <si>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</si>
  <si>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</si>
  <si>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</si>
  <si>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</si>
  <si>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</si>
  <si>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</si>
  <si>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</si>
  <si>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</si>
  <si>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</si>
  <si>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</si>
  <si>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</si>
  <si>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</si>
  <si>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</si>
  <si>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</si>
  <si>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</si>
  <si>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</si>
  <si>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</si>
  <si>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</si>
  <si>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</si>
  <si>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</si>
  <si>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</si>
  <si>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</si>
  <si>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</si>
  <si>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</si>
  <si>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</si>
  <si>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</si>
  <si>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</si>
  <si>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</si>
  <si>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</si>
  <si>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</si>
  <si>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</si>
  <si>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</si>
  <si>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</si>
  <si>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</si>
  <si>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</si>
  <si>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</si>
  <si>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</si>
  <si>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</si>
  <si>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</si>
  <si>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</si>
  <si>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</si>
  <si>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</si>
  <si>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</si>
  <si>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</si>
  <si>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</si>
  <si>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</si>
  <si>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</si>
  <si>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</si>
  <si>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</si>
  <si>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</si>
  <si>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</si>
  <si>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</si>
  <si>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</si>
  <si>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</si>
  <si>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</si>
  <si>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</si>
  <si>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</si>
  <si>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</si>
  <si>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</si>
  <si>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</si>
  <si>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</si>
  <si>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</si>
  <si>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</si>
  <si>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</si>
  <si>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</si>
  <si>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</si>
  <si>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</si>
  <si>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</si>
  <si>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</si>
  <si>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</si>
  <si>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</si>
  <si>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</si>
  <si>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</si>
  <si>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</si>
  <si>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</si>
  <si>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</si>
  <si>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</si>
  <si>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</si>
  <si>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</si>
  <si>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</si>
  <si>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</si>
  <si>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</si>
  <si>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</si>
  <si>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</si>
  <si>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</si>
  <si>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</si>
  <si>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</si>
  <si>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</si>
  <si>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</si>
  <si>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</si>
  <si>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</si>
  <si>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</si>
  <si>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</si>
  <si>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</si>
  <si>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</si>
  <si>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</si>
  <si>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</si>
  <si>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</si>
  <si>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</si>
  <si>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</si>
  <si>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</si>
  <si>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</si>
  <si>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</si>
  <si>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</si>
  <si>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</si>
  <si>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</si>
  <si>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</si>
  <si>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</si>
  <si>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</si>
  <si>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</si>
  <si>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</si>
  <si>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</si>
  <si>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</si>
  <si>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</si>
  <si>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</si>
  <si>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</si>
  <si>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</si>
  <si>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</si>
  <si>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</si>
  <si>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</si>
  <si>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</si>
  <si>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</si>
  <si>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</si>
  <si>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</si>
  <si>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</si>
  <si>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</si>
  <si>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</si>
  <si>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</si>
  <si>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</si>
  <si>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</si>
  <si>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</si>
  <si>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</si>
  <si>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</si>
  <si>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</si>
  <si>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</si>
  <si>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</si>
  <si>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</si>
  <si>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</si>
  <si>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</si>
  <si>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</si>
  <si>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</si>
  <si>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</si>
  <si>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</si>
  <si>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</si>
  <si>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</si>
  <si>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</si>
  <si>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</si>
  <si>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</si>
  <si>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</si>
  <si>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</si>
  <si>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</si>
  <si>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</si>
  <si>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</si>
  <si>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</si>
  <si>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</si>
  <si>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</si>
  <si>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</si>
  <si>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</si>
  <si>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</si>
  <si>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</si>
  <si>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</si>
  <si>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</si>
  <si>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</si>
  <si>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</si>
  <si>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</si>
  <si>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</si>
  <si>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</si>
  <si>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</si>
  <si>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</si>
  <si>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</si>
  <si>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</si>
  <si>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</si>
  <si>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</si>
  <si>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</si>
  <si>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</si>
  <si>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</si>
  <si>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</si>
  <si>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</si>
  <si>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</si>
  <si>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</si>
  <si>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</si>
  <si>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</si>
  <si>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</si>
  <si>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</si>
  <si>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</si>
  <si>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</si>
  <si>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</si>
  <si>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</si>
  <si>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</si>
  <si>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</si>
  <si>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</si>
  <si>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</si>
  <si>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</si>
  <si>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</si>
  <si>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</si>
  <si>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</si>
  <si>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</si>
  <si>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</si>
  <si>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</si>
  <si>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</si>
  <si>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</si>
  <si>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</si>
  <si>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</si>
  <si>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</si>
  <si>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</si>
  <si>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</si>
  <si>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</si>
  <si>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</si>
  <si>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</si>
  <si>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</si>
  <si>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</si>
  <si>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</si>
  <si>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</si>
  <si>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</si>
  <si>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</si>
  <si>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</si>
  <si>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</si>
  <si>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</si>
  <si>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</si>
  <si>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</si>
  <si>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</si>
  <si>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</si>
  <si>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</si>
  <si>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</si>
  <si>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</si>
  <si>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</si>
  <si>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</si>
  <si>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</si>
  <si>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</si>
  <si>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</si>
  <si>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</si>
  <si>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</si>
  <si>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</si>
  <si>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</si>
  <si>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</si>
  <si>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</si>
  <si>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</si>
  <si>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</si>
  <si>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</si>
  <si>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</si>
  <si>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</si>
  <si>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</si>
  <si>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</si>
  <si>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</si>
  <si>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</si>
  <si>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</si>
  <si>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</si>
  <si>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</si>
  <si>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</si>
  <si>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</si>
  <si>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</si>
  <si>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</si>
  <si>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</si>
  <si>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</si>
  <si>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</si>
  <si>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</si>
  <si>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</si>
  <si>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</si>
  <si>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</si>
  <si>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</si>
  <si>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</si>
  <si>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</si>
  <si>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</si>
  <si>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</si>
  <si>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</si>
  <si>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</si>
  <si>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</si>
  <si>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</si>
  <si>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</si>
  <si>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</si>
  <si>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</si>
  <si>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</si>
  <si>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</si>
  <si>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</si>
  <si>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</si>
  <si>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</si>
  <si>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</si>
  <si>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</si>
  <si>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</si>
  <si>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</si>
  <si>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</si>
  <si>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</si>
  <si>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</si>
  <si>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</si>
  <si>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</si>
  <si>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</si>
  <si>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</si>
  <si>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</si>
  <si>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</si>
  <si>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</si>
  <si>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</si>
  <si>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</si>
  <si>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</si>
  <si>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</si>
  <si>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</si>
  <si>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</si>
  <si>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</si>
  <si>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</si>
  <si>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</si>
  <si>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</si>
  <si>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</si>
  <si>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</si>
  <si>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</si>
  <si>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</si>
  <si>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</si>
  <si>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</si>
  <si>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</si>
  <si>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</si>
  <si>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</si>
  <si>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</si>
  <si>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</si>
  <si>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</si>
  <si>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</si>
  <si>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</si>
  <si>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</si>
  <si>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</si>
  <si>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</si>
  <si>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</si>
  <si>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</si>
  <si>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</si>
  <si>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</si>
  <si>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</si>
  <si>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</si>
  <si>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</si>
  <si>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</si>
  <si>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</si>
  <si>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</si>
  <si>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</si>
  <si>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</si>
  <si>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</si>
  <si>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</si>
  <si>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</si>
  <si>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</si>
  <si>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</si>
  <si>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</si>
  <si>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</si>
  <si>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</si>
  <si>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</si>
  <si>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</si>
  <si>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</si>
  <si>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</si>
  <si>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</si>
  <si>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</si>
  <si>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</si>
  <si>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</si>
  <si>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</si>
  <si>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</si>
  <si>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</si>
  <si>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</si>
  <si>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</si>
  <si>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</si>
  <si>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</si>
  <si>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</si>
  <si>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</si>
  <si>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</si>
  <si>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</si>
  <si>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</si>
  <si>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</si>
  <si>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</si>
  <si>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</si>
  <si>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</si>
  <si>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</si>
  <si>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</si>
  <si>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</si>
  <si>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</si>
  <si>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</si>
  <si>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</si>
  <si>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</si>
  <si>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</si>
  <si>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</si>
  <si>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</si>
  <si>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</si>
  <si>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</si>
  <si>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</si>
  <si>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</si>
  <si>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</si>
  <si>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</si>
  <si>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</si>
  <si>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</si>
  <si>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</si>
  <si>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</si>
  <si>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</si>
  <si>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</si>
  <si>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</si>
  <si>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</si>
  <si>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</si>
  <si>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</si>
  <si>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</si>
  <si>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</si>
  <si>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</si>
  <si>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</si>
  <si>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</si>
  <si>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</si>
  <si>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</si>
  <si>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</si>
  <si>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</si>
  <si>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</si>
  <si>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</si>
  <si>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</si>
  <si>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</si>
  <si>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</si>
  <si>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</si>
  <si>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</si>
  <si>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</si>
  <si>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</si>
  <si>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</si>
  <si>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</si>
  <si>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</si>
  <si>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</si>
  <si>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</si>
  <si>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</si>
  <si>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</si>
  <si>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</si>
  <si>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</si>
  <si>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</si>
  <si>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</si>
  <si>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</si>
  <si>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</si>
  <si>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</si>
  <si>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</si>
  <si>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</si>
  <si>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</si>
  <si>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</si>
  <si>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</si>
  <si>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</si>
  <si>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</si>
  <si>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</si>
  <si>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</si>
  <si>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</si>
  <si>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</si>
  <si>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</si>
  <si>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</si>
  <si>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</si>
  <si>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</si>
  <si>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</si>
  <si>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</si>
  <si>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</si>
  <si>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</si>
  <si>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</si>
  <si>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</si>
  <si>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</si>
  <si>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</si>
  <si>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</si>
  <si>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</si>
  <si>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</si>
  <si>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</si>
  <si>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</si>
  <si>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</si>
  <si>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</si>
  <si>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</si>
  <si>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</si>
  <si>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</si>
  <si>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</si>
  <si>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</si>
  <si>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</si>
  <si>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</si>
  <si>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</si>
  <si>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</si>
  <si>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</si>
  <si>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</si>
  <si>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</si>
  <si>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</si>
  <si>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</si>
  <si>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</si>
  <si>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</si>
  <si>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</si>
  <si>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</si>
  <si>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</si>
  <si>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</si>
  <si>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</si>
  <si>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</si>
  <si>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</si>
  <si>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</si>
  <si>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</si>
  <si>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</si>
  <si>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</si>
  <si>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</si>
  <si>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</si>
  <si>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</si>
  <si>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</si>
  <si>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</si>
  <si>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</si>
  <si>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</si>
  <si>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</si>
  <si>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</si>
  <si>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</si>
  <si>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</si>
  <si>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</si>
  <si>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</si>
  <si>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</si>
  <si>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</si>
  <si>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</si>
  <si>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</si>
  <si>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</si>
  <si>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</si>
  <si>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</si>
  <si>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</si>
  <si>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</si>
  <si>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</si>
  <si>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</si>
  <si>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</si>
  <si>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</si>
  <si>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</si>
  <si>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</si>
  <si>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</si>
  <si>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</si>
  <si>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</si>
  <si>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</si>
  <si>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</si>
  <si>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</si>
  <si>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</si>
  <si>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</si>
  <si>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</si>
  <si>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</si>
  <si>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</si>
  <si>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</si>
  <si>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</si>
  <si>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</si>
  <si>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</si>
  <si>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</si>
  <si>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</si>
  <si>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</si>
  <si>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</si>
  <si>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</si>
  <si>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</si>
  <si>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</si>
  <si>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</si>
  <si>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</si>
  <si>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</si>
  <si>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</si>
  <si>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</si>
  <si>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</si>
  <si>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</si>
  <si>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</si>
  <si>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</si>
  <si>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</si>
  <si>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</si>
  <si>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</si>
  <si>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</si>
  <si>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</si>
  <si>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</si>
  <si>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</si>
  <si>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</si>
  <si>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</si>
  <si>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</si>
  <si>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</si>
  <si>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</si>
  <si>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</si>
  <si>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</si>
  <si>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</si>
  <si>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</si>
  <si>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</si>
  <si>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</si>
  <si>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</si>
  <si>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</si>
  <si>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</si>
  <si>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</si>
  <si>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</si>
  <si>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</si>
  <si>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</si>
  <si>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</si>
  <si>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</si>
  <si>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</si>
  <si>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</si>
  <si>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</si>
  <si>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</si>
  <si>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</si>
  <si>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</si>
  <si>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</si>
  <si>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</si>
  <si>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</si>
  <si>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</si>
  <si>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</si>
  <si>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</si>
  <si>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</si>
  <si>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</si>
  <si>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</si>
  <si>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</si>
  <si>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</si>
  <si>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</si>
  <si>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</si>
  <si>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</si>
  <si>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</si>
  <si>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</si>
  <si>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</si>
  <si>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</si>
  <si>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</si>
  <si>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</si>
  <si>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</si>
  <si>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</si>
  <si>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</si>
  <si>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</si>
  <si>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</si>
  <si>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</si>
  <si>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</si>
  <si>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</si>
  <si>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</si>
  <si>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</si>
  <si>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</si>
  <si>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</si>
  <si>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</si>
  <si>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</si>
  <si>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</si>
  <si>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</si>
  <si>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</si>
  <si>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</si>
  <si>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</si>
  <si>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</si>
  <si>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</si>
  <si>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</si>
  <si>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</si>
  <si>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</si>
  <si>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</si>
  <si>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</si>
  <si>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</si>
  <si>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</si>
  <si>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</si>
  <si>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</si>
  <si>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</si>
  <si>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</si>
  <si>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</si>
  <si>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</si>
  <si>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</si>
  <si>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</si>
  <si>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</si>
  <si>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</si>
  <si>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</si>
  <si>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</si>
  <si>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</si>
  <si>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</si>
  <si>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</si>
  <si>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</si>
  <si>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</si>
  <si>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</si>
  <si>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</si>
  <si>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</si>
  <si>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</si>
  <si>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</si>
  <si>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</si>
  <si>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</si>
  <si>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</si>
  <si>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</si>
  <si>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</si>
  <si>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</si>
  <si>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</si>
  <si>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</si>
  <si>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</si>
  <si>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</si>
  <si>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</si>
  <si>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</si>
  <si>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</si>
  <si>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</si>
  <si>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</si>
  <si>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</si>
  <si>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</si>
  <si>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</si>
  <si>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</si>
  <si>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</si>
  <si>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</si>
  <si>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</si>
  <si>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</si>
  <si>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</si>
  <si>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</si>
  <si>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</si>
  <si>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</si>
  <si>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</si>
  <si>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</si>
  <si>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</si>
  <si>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</si>
  <si>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</si>
  <si>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</si>
  <si>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</si>
  <si>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</si>
  <si>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</si>
  <si>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</si>
  <si>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</si>
  <si>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</si>
  <si>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</si>
  <si>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</si>
  <si>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</si>
  <si>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</si>
  <si>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</si>
  <si>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</si>
  <si>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</si>
  <si>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</si>
  <si>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</si>
  <si>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</si>
  <si>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</si>
  <si>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</si>
  <si>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</si>
  <si>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</si>
  <si>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</si>
  <si>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</si>
  <si>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</si>
  <si>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</si>
  <si>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</si>
  <si>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</si>
  <si>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</si>
  <si>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</si>
  <si>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</si>
  <si>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</si>
  <si>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</si>
  <si>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</si>
  <si>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</si>
  <si>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</si>
  <si>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</si>
  <si>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</si>
  <si>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</si>
  <si>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</si>
  <si>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</si>
  <si>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</si>
  <si>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</si>
  <si>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</si>
  <si>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</si>
  <si>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</si>
  <si>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</si>
  <si>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</si>
  <si>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</si>
  <si>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</si>
  <si>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</si>
  <si>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</si>
  <si>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</si>
  <si>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</si>
  <si>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</si>
  <si>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</si>
  <si>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</si>
  <si>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</si>
  <si>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</si>
  <si>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</si>
  <si>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</si>
  <si>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</si>
  <si>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</si>
  <si>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</si>
  <si>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</si>
  <si>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</si>
  <si>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</si>
  <si>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</si>
  <si>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</si>
  <si>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</si>
  <si>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</si>
  <si>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</si>
  <si>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</si>
  <si>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</si>
  <si>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</si>
  <si>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</si>
  <si>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</si>
  <si>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</si>
  <si>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</si>
  <si>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</si>
  <si>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</si>
  <si>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</si>
  <si>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</si>
  <si>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</si>
  <si>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</si>
  <si>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</si>
  <si>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</si>
  <si>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</si>
  <si>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</si>
  <si>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</si>
  <si>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</si>
  <si>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</si>
  <si>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</si>
  <si>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</si>
  <si>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</si>
  <si>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</si>
  <si>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</si>
  <si>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</si>
  <si>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</si>
  <si>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</si>
  <si>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</si>
  <si>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</si>
  <si>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</si>
  <si>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</si>
  <si>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</si>
  <si>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</si>
  <si>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</si>
  <si>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</si>
  <si>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</si>
  <si>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</si>
  <si>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</si>
  <si>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</si>
  <si>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</si>
  <si>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</si>
  <si>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</si>
  <si>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</si>
  <si>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</si>
  <si>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</si>
  <si>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</si>
  <si>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</si>
  <si>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</si>
  <si>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</si>
  <si>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</si>
  <si>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</si>
  <si>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</si>
  <si>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</si>
  <si>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</si>
  <si>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</si>
  <si>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</si>
  <si>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</si>
  <si>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</si>
  <si>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</si>
  <si>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</si>
  <si>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</si>
  <si>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</si>
  <si>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</si>
  <si>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</si>
  <si>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</si>
  <si>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</si>
  <si>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</si>
  <si>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</si>
  <si>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</si>
  <si>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</si>
  <si>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</si>
  <si>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</si>
  <si>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</si>
  <si>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</si>
  <si>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</si>
  <si>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</si>
  <si>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</si>
  <si>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</si>
  <si>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</si>
  <si>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</si>
  <si>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</si>
  <si>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</si>
  <si>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</si>
  <si>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</si>
  <si>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</si>
  <si>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</si>
  <si>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</si>
  <si>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</si>
  <si>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</si>
  <si>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</si>
  <si>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</si>
  <si>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</si>
  <si>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</si>
  <si>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</si>
  <si>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</si>
  <si>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</si>
  <si>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</si>
  <si>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</si>
  <si>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</si>
  <si>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</si>
  <si>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</si>
  <si>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</si>
  <si>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</si>
  <si>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</si>
  <si>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</si>
  <si>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</si>
  <si>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</si>
  <si>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</si>
  <si>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</si>
  <si>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</si>
  <si>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</si>
  <si>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</si>
  <si>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</si>
  <si>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</si>
  <si>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</si>
  <si>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</si>
  <si>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</si>
  <si>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</si>
  <si>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</si>
  <si>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</si>
  <si>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</si>
  <si>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</si>
  <si>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</si>
  <si>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</si>
  <si>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</si>
  <si>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</si>
  <si>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</si>
  <si>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</si>
  <si>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</si>
  <si>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</si>
  <si>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</si>
  <si>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</si>
  <si>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</si>
  <si>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</si>
  <si>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</si>
  <si>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</si>
  <si>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</si>
  <si>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</si>
  <si>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</si>
  <si>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</si>
  <si>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</si>
  <si>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</si>
  <si>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</si>
  <si>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</si>
  <si>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</si>
  <si>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</si>
  <si>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</si>
  <si>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</si>
  <si>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</si>
  <si>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</si>
  <si>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</si>
  <si>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</si>
  <si>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</si>
  <si>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</si>
  <si>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</si>
  <si>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</si>
  <si>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</si>
  <si>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</si>
  <si>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</si>
  <si>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</si>
  <si>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</si>
  <si>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</si>
  <si>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</si>
  <si>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</si>
  <si>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</si>
  <si>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</si>
  <si>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</si>
  <si>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</si>
  <si>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</si>
  <si>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</si>
  <si>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</si>
  <si>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</si>
  <si>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</si>
  <si>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</si>
  <si>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</si>
  <si>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</si>
  <si>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</si>
  <si>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</si>
  <si>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</si>
  <si>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</si>
  <si>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</si>
  <si>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</si>
  <si>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</si>
  <si>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</si>
  <si>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</si>
  <si>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</si>
  <si>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</si>
  <si>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</si>
  <si>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</si>
  <si>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</si>
  <si>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</si>
  <si>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</si>
  <si>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</si>
  <si>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</si>
  <si>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</si>
  <si>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</si>
  <si>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</si>
  <si>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</si>
  <si>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</si>
  <si>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</si>
  <si>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</si>
  <si>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</si>
  <si>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</si>
  <si>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</si>
  <si>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</si>
  <si>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</si>
  <si>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</si>
  <si>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</si>
  <si>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</si>
  <si>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</si>
  <si>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</si>
  <si>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</si>
  <si>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</si>
  <si>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</si>
  <si>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</si>
  <si>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</si>
  <si>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</si>
  <si>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</si>
  <si>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</si>
  <si>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</si>
  <si>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</si>
  <si>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</si>
  <si>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</si>
  <si>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</si>
  <si>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</si>
  <si>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</si>
  <si>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</si>
  <si>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</si>
  <si>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</si>
  <si>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</si>
  <si>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</si>
  <si>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</si>
  <si>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</si>
  <si>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</si>
  <si>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</si>
  <si>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</si>
  <si>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</si>
  <si>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</si>
  <si>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</si>
  <si>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</si>
  <si>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</si>
  <si>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</si>
  <si>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</si>
  <si>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</si>
  <si>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</si>
  <si>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</si>
  <si>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</si>
  <si>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</si>
  <si>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</si>
  <si>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</si>
  <si>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</si>
  <si>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</si>
  <si>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</si>
  <si>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</si>
  <si>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</si>
  <si>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</si>
  <si>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</si>
  <si>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</si>
  <si>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</si>
  <si>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</si>
  <si>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</si>
  <si>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</si>
  <si>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</si>
  <si>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</si>
  <si>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</si>
  <si>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</si>
  <si>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</si>
  <si>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</si>
  <si>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</si>
  <si>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</si>
  <si>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</si>
  <si>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</si>
  <si>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</si>
  <si>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</si>
  <si>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</si>
  <si>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</si>
  <si>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</si>
  <si>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</si>
  <si>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</si>
  <si>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</si>
  <si>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</si>
  <si>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</si>
  <si>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</si>
  <si>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</si>
  <si>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</si>
  <si>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</si>
  <si>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</si>
  <si>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</si>
  <si>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</si>
  <si>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</si>
  <si>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</si>
  <si>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</si>
  <si>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</si>
  <si>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</si>
  <si>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</si>
  <si>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</si>
  <si>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</si>
  <si>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</si>
  <si>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</si>
  <si>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</si>
  <si>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</si>
  <si>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</si>
  <si>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</si>
  <si>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</si>
  <si>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</si>
  <si>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</si>
  <si>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</si>
  <si>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</si>
  <si>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</si>
  <si>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</si>
  <si>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</si>
  <si>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</si>
  <si>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</si>
  <si>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</si>
  <si>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</si>
  <si>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</si>
  <si>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</si>
  <si>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</si>
  <si>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</si>
  <si>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</si>
  <si>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</si>
  <si>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</si>
  <si>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</si>
  <si>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</si>
  <si>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</si>
  <si>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</si>
  <si>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</si>
  <si>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</si>
  <si>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</si>
  <si>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</si>
  <si>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</si>
  <si>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</si>
  <si>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</si>
  <si>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</si>
  <si>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</si>
  <si>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</si>
  <si>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</si>
  <si>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</si>
  <si>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</si>
  <si>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</si>
  <si>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</si>
  <si>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</si>
  <si>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</si>
  <si>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</si>
  <si>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</si>
  <si>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</si>
  <si>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</si>
  <si>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</si>
  <si>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</si>
  <si>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</si>
  <si>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</si>
  <si>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</si>
  <si>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</si>
  <si>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</si>
  <si>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</si>
  <si>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</si>
  <si>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</si>
  <si>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</si>
  <si>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</si>
  <si>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</si>
  <si>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</si>
  <si>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</si>
  <si>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</si>
  <si>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</si>
  <si>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</si>
  <si>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</si>
  <si>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</si>
  <si>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</si>
  <si>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</si>
  <si>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</si>
  <si>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</si>
  <si>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</si>
  <si>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</si>
  <si>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</si>
  <si>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</si>
  <si>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</si>
  <si>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</si>
  <si>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</si>
  <si>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</si>
  <si>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</si>
  <si>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</si>
  <si>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</si>
  <si>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</si>
  <si>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</si>
  <si>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</si>
  <si>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</si>
  <si>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</si>
  <si>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</si>
  <si>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</si>
  <si>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</si>
  <si>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</si>
  <si>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</si>
  <si>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</si>
  <si>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</si>
  <si>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</si>
  <si>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</si>
  <si>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</si>
  <si>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</si>
  <si>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</si>
  <si>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</si>
  <si>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</si>
  <si>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</si>
  <si>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</si>
  <si>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</si>
  <si>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</si>
  <si>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</si>
  <si>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</si>
  <si>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</si>
  <si>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</si>
  <si>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</si>
  <si>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</si>
  <si>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</si>
  <si>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</si>
  <si>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</si>
  <si>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</si>
  <si>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</si>
  <si>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</si>
  <si>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</si>
  <si>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</si>
  <si>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</si>
  <si>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</si>
  <si>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</si>
  <si>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</si>
  <si>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</si>
  <si>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</si>
  <si>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</si>
  <si>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</si>
  <si>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</si>
  <si>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</si>
  <si>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</si>
  <si>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</si>
  <si>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</si>
  <si>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</si>
  <si>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</si>
  <si>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</si>
  <si>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</si>
  <si>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</si>
  <si>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</si>
  <si>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</si>
  <si>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</si>
  <si>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</si>
  <si>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</si>
  <si>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</si>
  <si>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</si>
  <si>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</si>
  <si>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</si>
  <si>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</si>
  <si>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</si>
  <si>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</si>
  <si>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</si>
  <si>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</si>
  <si>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</si>
  <si>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</si>
  <si>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</si>
  <si>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</si>
  <si>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</si>
  <si>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</si>
  <si>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</si>
  <si>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</si>
  <si>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</si>
  <si>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</si>
  <si>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</si>
  <si>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</si>
  <si>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</si>
  <si>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</si>
  <si>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</si>
  <si>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</si>
  <si>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</si>
  <si>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</si>
  <si>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</si>
  <si>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</si>
  <si>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</si>
  <si>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</si>
  <si>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</si>
  <si>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</si>
  <si>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</si>
  <si>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</si>
  <si>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</si>
  <si>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</si>
  <si>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</si>
  <si>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</si>
  <si>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</si>
  <si>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</si>
  <si>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</si>
  <si>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</si>
  <si>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</si>
  <si>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</si>
  <si>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</si>
  <si>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</si>
  <si>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</si>
  <si>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</si>
  <si>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</si>
  <si>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</si>
  <si>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</si>
  <si>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</si>
  <si>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</si>
  <si>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</si>
  <si>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</si>
  <si>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</si>
  <si>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</si>
  <si>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</si>
  <si>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</si>
  <si>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</si>
  <si>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</si>
  <si>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</si>
  <si>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</si>
  <si>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</si>
  <si>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</si>
  <si>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</si>
  <si>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</si>
  <si>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</si>
  <si>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</si>
  <si>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</si>
  <si>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</si>
  <si>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</si>
  <si>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</si>
  <si>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</si>
  <si>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</si>
  <si>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</si>
  <si>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</si>
  <si>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</si>
  <si>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</si>
  <si>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</si>
  <si>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</si>
  <si>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</si>
  <si>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</si>
  <si>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</si>
  <si>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</si>
  <si>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</si>
  <si>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</si>
  <si>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</si>
  <si>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</si>
  <si>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</si>
  <si>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</si>
  <si>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</si>
  <si>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</si>
  <si>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</si>
  <si>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</si>
  <si>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</si>
  <si>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</si>
  <si>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</si>
  <si>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</si>
  <si>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</si>
  <si>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</si>
  <si>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</si>
  <si>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</si>
  <si>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</si>
  <si>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</si>
  <si>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</si>
  <si>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</si>
  <si>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</si>
  <si>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</si>
  <si>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</si>
  <si>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</si>
  <si>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</si>
  <si>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</si>
  <si>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</si>
  <si>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</si>
  <si>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</si>
  <si>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</si>
  <si>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</si>
  <si>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</si>
  <si>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</si>
  <si>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</si>
  <si>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</si>
  <si>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</si>
  <si>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</si>
  <si>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</si>
  <si>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</si>
  <si>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</si>
  <si>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</si>
  <si>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</si>
  <si>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</si>
  <si>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</si>
  <si>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</si>
  <si>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</si>
  <si>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</si>
  <si>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</si>
  <si>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</si>
  <si>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</si>
  <si>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</si>
  <si>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</si>
  <si>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</si>
  <si>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</si>
  <si>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</si>
  <si>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</si>
  <si>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</si>
  <si>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</si>
  <si>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</si>
  <si>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</si>
  <si>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</si>
  <si>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</si>
  <si>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</si>
  <si>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</si>
  <si>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</si>
  <si>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</si>
  <si>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</si>
  <si>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</si>
  <si>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</si>
  <si>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</si>
  <si>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</si>
  <si>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</si>
  <si>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</si>
  <si>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</si>
  <si>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</si>
  <si>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</si>
  <si>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</si>
  <si>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</si>
  <si>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</si>
  <si>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</si>
  <si>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</si>
  <si>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</si>
  <si>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</si>
  <si>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</si>
  <si>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</si>
  <si>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</si>
  <si>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</si>
  <si>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</si>
  <si>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</si>
  <si>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</si>
  <si>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</si>
  <si>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</si>
  <si>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</si>
  <si>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</si>
  <si>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</si>
  <si>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</si>
  <si>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</si>
  <si>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</si>
  <si>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</si>
  <si>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</si>
  <si>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</si>
  <si>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</si>
  <si>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</si>
  <si>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</si>
  <si>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</si>
  <si>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</si>
  <si>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</si>
  <si>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</si>
  <si>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</si>
  <si>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</si>
  <si>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</si>
  <si>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</si>
  <si>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</si>
  <si>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</si>
  <si>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</si>
  <si>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</si>
  <si>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</si>
  <si>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</si>
  <si>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</si>
  <si>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</si>
  <si>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</si>
  <si>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</si>
  <si>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</si>
  <si>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</si>
  <si>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</si>
  <si>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</si>
  <si>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</si>
  <si>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</si>
  <si>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</si>
  <si>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</si>
  <si>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</si>
  <si>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</si>
  <si>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</si>
  <si>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</si>
  <si>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</si>
  <si>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</si>
  <si>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</si>
  <si>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</si>
  <si>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</si>
  <si>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</si>
  <si>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</si>
  <si>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</si>
  <si>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</si>
  <si>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</si>
  <si>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</si>
  <si>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</si>
  <si>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</si>
  <si>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</si>
  <si>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</si>
  <si>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</si>
  <si>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</si>
  <si>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</si>
  <si>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</si>
  <si>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</si>
  <si>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</si>
  <si>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</si>
  <si>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</si>
  <si>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</si>
  <si>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</si>
  <si>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</si>
  <si>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</si>
  <si>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</si>
  <si>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</si>
  <si>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</si>
  <si>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</si>
  <si>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</si>
  <si>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</si>
  <si>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</si>
  <si>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</si>
  <si>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</si>
  <si>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</si>
  <si>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</si>
  <si>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</si>
  <si>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</si>
  <si>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</si>
  <si>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</si>
  <si>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</si>
  <si>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</si>
  <si>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</si>
  <si>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</si>
  <si>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</si>
  <si>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</si>
  <si>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</si>
  <si>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</si>
  <si>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</si>
  <si>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</si>
  <si>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</si>
  <si>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</si>
  <si>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</si>
  <si>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</si>
  <si>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</si>
  <si>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</si>
  <si>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</si>
  <si>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</si>
  <si>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</si>
  <si>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</si>
  <si>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</si>
  <si>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</si>
  <si>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</si>
  <si>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</si>
  <si>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</si>
  <si>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</si>
  <si>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</si>
  <si>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</si>
  <si>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</si>
  <si>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</si>
  <si>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</si>
  <si>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</si>
  <si>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</si>
  <si>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</si>
  <si>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</si>
  <si>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</si>
  <si>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</si>
  <si>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</si>
  <si>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</si>
  <si>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</si>
  <si>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</si>
  <si>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</si>
  <si>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</si>
  <si>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</si>
  <si>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</si>
  <si>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</si>
  <si>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</si>
  <si>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</si>
  <si>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</si>
  <si>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</si>
  <si>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</si>
  <si>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</si>
  <si>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</si>
  <si>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</si>
  <si>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</si>
  <si>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</si>
  <si>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</si>
  <si>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</si>
  <si>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</si>
  <si>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</si>
  <si>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</si>
  <si>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</si>
  <si>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</si>
  <si>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</si>
  <si>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</si>
  <si>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</si>
  <si>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</si>
  <si>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</si>
  <si>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</si>
  <si>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</si>
  <si>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</si>
  <si>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</si>
  <si>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</si>
  <si>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</si>
  <si>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</si>
  <si>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</si>
  <si>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</si>
  <si>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</si>
  <si>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</si>
  <si>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</si>
  <si>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</si>
  <si>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</si>
  <si>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</si>
  <si>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</si>
  <si>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</si>
  <si>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</si>
  <si>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</si>
  <si>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</si>
  <si>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</si>
  <si>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</si>
  <si>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</si>
  <si>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</si>
  <si>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</si>
  <si>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</si>
  <si>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</si>
  <si>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</si>
  <si>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</si>
  <si>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</si>
  <si>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</si>
  <si>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</si>
  <si>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</si>
  <si>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</si>
  <si>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</si>
  <si>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</si>
  <si>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</si>
  <si>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</si>
  <si>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</si>
  <si>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</si>
  <si>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</si>
  <si>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</si>
  <si>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</si>
  <si>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</si>
  <si>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</si>
  <si>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</si>
  <si>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</si>
  <si>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</si>
  <si>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</si>
  <si>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</si>
  <si>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</si>
  <si>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</si>
  <si>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</si>
  <si>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</si>
  <si>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</si>
  <si>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</si>
  <si>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</si>
  <si>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</si>
  <si>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</si>
  <si>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</si>
  <si>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</si>
  <si>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</si>
  <si>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</si>
  <si>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</si>
  <si>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</si>
  <si>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</si>
  <si>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</si>
  <si>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</si>
  <si>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</si>
  <si>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</si>
  <si>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</si>
  <si>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</si>
  <si>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</si>
  <si>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</si>
  <si>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</si>
  <si>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</si>
  <si>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</si>
  <si>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</si>
  <si>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</si>
  <si>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</si>
  <si>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</si>
  <si>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</si>
  <si>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</si>
  <si>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</si>
  <si>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</si>
  <si>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</si>
  <si>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</si>
  <si>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</si>
  <si>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</si>
  <si>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</si>
  <si>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</si>
  <si>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</si>
  <si>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</si>
  <si>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</si>
  <si>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</si>
  <si>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</si>
  <si>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</si>
  <si>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</si>
  <si>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</si>
  <si>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</si>
  <si>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</si>
  <si>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</si>
  <si>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</si>
  <si>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</si>
  <si>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</si>
  <si>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</si>
  <si>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</si>
  <si>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</si>
  <si>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</si>
  <si>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</si>
  <si>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</si>
  <si>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</si>
  <si>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</si>
  <si>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</si>
  <si>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</si>
  <si>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</si>
  <si>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</si>
  <si>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</si>
  <si>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</si>
  <si>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</si>
  <si>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</si>
  <si>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</si>
  <si>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</si>
  <si>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</si>
  <si>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</si>
  <si>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</si>
  <si>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</si>
  <si>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</si>
  <si>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</si>
  <si>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</si>
  <si>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</si>
  <si>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</si>
  <si>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</si>
  <si>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</si>
  <si>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</si>
  <si>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</si>
  <si>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</si>
  <si>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</si>
  <si>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</si>
  <si>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</si>
  <si>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</si>
  <si>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</si>
  <si>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</si>
  <si>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</si>
  <si>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</si>
  <si>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</si>
  <si>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</si>
  <si>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</si>
  <si>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</si>
  <si>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</si>
  <si>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</si>
  <si>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</si>
  <si>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</si>
  <si>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</si>
  <si>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</si>
  <si>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</si>
  <si>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</si>
  <si>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</si>
  <si>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</si>
  <si>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</si>
  <si>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</si>
  <si>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</si>
  <si>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</si>
  <si>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</si>
  <si>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</si>
  <si>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</si>
  <si>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</si>
  <si>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</si>
  <si>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</si>
  <si>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</si>
  <si>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</si>
  <si>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</si>
  <si>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</si>
  <si>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</si>
  <si>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</si>
  <si>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</si>
  <si>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</si>
  <si>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</si>
  <si>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</si>
  <si>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</si>
  <si>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</si>
  <si>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</si>
  <si>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</si>
  <si>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</si>
  <si>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</si>
  <si>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</si>
  <si>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</si>
  <si>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</si>
  <si>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</si>
  <si>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</si>
  <si>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</si>
  <si>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</si>
  <si>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</si>
  <si>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</si>
  <si>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</si>
  <si>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</si>
  <si>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</si>
  <si>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</si>
  <si>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</si>
  <si>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</si>
  <si>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</si>
  <si>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</si>
  <si>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</si>
  <si>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</si>
  <si>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</si>
  <si>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</si>
  <si>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</si>
  <si>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</si>
  <si>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</si>
  <si>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</si>
  <si>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</si>
  <si>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</si>
  <si>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</si>
  <si>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</si>
  <si>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</si>
  <si>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</si>
  <si>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</si>
  <si>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</si>
  <si>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</si>
  <si>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</si>
  <si>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</si>
  <si>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</si>
  <si>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</si>
  <si>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</si>
  <si>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</si>
  <si>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</si>
  <si>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</si>
  <si>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</si>
  <si>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</si>
  <si>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</si>
  <si>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</si>
  <si>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</si>
  <si>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</si>
  <si>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</si>
  <si>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</si>
  <si>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</si>
  <si>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</si>
  <si>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</si>
  <si>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</si>
  <si>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</si>
  <si>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</si>
  <si>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</si>
  <si>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</si>
  <si>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</si>
  <si>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</si>
  <si>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</si>
  <si>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</si>
  <si>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</si>
  <si>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</si>
  <si>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</si>
  <si>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</si>
  <si>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</si>
  <si>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</si>
  <si>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</si>
  <si>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</si>
  <si>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</si>
  <si>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</si>
  <si>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</si>
  <si>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</si>
  <si>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</si>
  <si>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</si>
  <si>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</si>
  <si>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</si>
  <si>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</si>
  <si>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</si>
  <si>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</si>
  <si>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</si>
  <si>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</si>
  <si>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</si>
  <si>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</si>
  <si>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</si>
  <si>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</si>
  <si>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</si>
  <si>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</si>
  <si>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</si>
  <si>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</si>
  <si>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</si>
  <si>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</si>
  <si>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</si>
  <si>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</si>
  <si>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</si>
  <si>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</si>
  <si>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</si>
  <si>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</si>
  <si>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</si>
  <si>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</si>
  <si>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</si>
  <si>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</si>
  <si>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</si>
  <si>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</si>
  <si>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</si>
  <si>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</si>
  <si>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</si>
  <si>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</si>
  <si>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</si>
  <si>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</si>
  <si>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</si>
  <si>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</si>
  <si>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</si>
  <si>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</si>
  <si>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</si>
  <si>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</si>
  <si>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</si>
  <si>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</si>
  <si>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</si>
  <si>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</si>
  <si>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</si>
  <si>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</si>
  <si>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</si>
  <si>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</si>
  <si>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</si>
  <si>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</si>
  <si>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</si>
  <si>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</si>
  <si>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</si>
  <si>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</si>
  <si>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</si>
  <si>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</si>
  <si>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</si>
  <si>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</si>
  <si>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</si>
  <si>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</si>
  <si>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</si>
  <si>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</si>
  <si>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</si>
  <si>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</si>
  <si>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</si>
  <si>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</si>
  <si>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</si>
  <si>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</si>
  <si>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</si>
  <si>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</si>
  <si>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</si>
  <si>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</si>
  <si>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</si>
  <si>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</si>
  <si>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</si>
  <si>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</si>
  <si>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</si>
  <si>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</si>
  <si>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</si>
  <si>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</si>
  <si>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</si>
  <si>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</si>
  <si>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</si>
  <si>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</si>
  <si>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</si>
  <si>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</si>
  <si>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</si>
  <si>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</si>
  <si>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</si>
  <si>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</si>
  <si>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</si>
  <si>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</si>
  <si>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</si>
  <si>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</si>
  <si>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</si>
  <si>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</si>
  <si>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</si>
  <si>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</si>
  <si>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</si>
  <si>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</si>
  <si>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</si>
  <si>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</si>
  <si>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</si>
  <si>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</si>
  <si>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</si>
  <si>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</si>
  <si>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</si>
  <si>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</si>
  <si>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</si>
  <si>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</si>
  <si>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</si>
  <si>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</si>
  <si>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</si>
  <si>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</si>
  <si>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</si>
  <si>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</si>
  <si>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</si>
  <si>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</si>
  <si>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</si>
  <si>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</si>
  <si>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</si>
  <si>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</si>
  <si>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</si>
  <si>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</si>
  <si>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</si>
  <si>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</si>
  <si>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</si>
  <si>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</si>
  <si>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</si>
  <si>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</si>
  <si>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</si>
  <si>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</si>
  <si>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</si>
  <si>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</si>
  <si>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</si>
  <si>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</si>
  <si>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</si>
  <si>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</si>
  <si>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</si>
  <si>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</si>
  <si>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</si>
  <si>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</si>
  <si>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</si>
  <si>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</si>
  <si>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</si>
  <si>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</si>
  <si>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</si>
  <si>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</si>
  <si>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</si>
  <si>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</si>
  <si>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</si>
  <si>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</si>
  <si>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</si>
  <si>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</si>
  <si>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</si>
  <si>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</si>
  <si>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</si>
  <si>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</si>
  <si>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</si>
  <si>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</si>
  <si>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</si>
  <si>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</si>
  <si>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</si>
  <si>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</si>
  <si>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</si>
  <si>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</si>
  <si>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</si>
  <si>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</si>
  <si>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</si>
  <si>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</si>
  <si>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</si>
  <si>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</si>
  <si>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</si>
  <si>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</si>
  <si>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</si>
  <si>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</si>
  <si>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</si>
  <si>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</si>
  <si>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</si>
  <si>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</si>
  <si>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</si>
  <si>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</si>
  <si>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</si>
  <si>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</si>
  <si>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</si>
  <si>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</si>
  <si>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</si>
  <si>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</si>
  <si>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</si>
  <si>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</si>
  <si>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</si>
  <si>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</si>
  <si>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</si>
  <si>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</si>
  <si>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</si>
  <si>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</si>
  <si>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</si>
  <si>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</si>
  <si>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</si>
  <si>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</si>
  <si>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</si>
  <si>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</si>
  <si>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</si>
  <si>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</si>
  <si>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</si>
  <si>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</si>
  <si>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</si>
  <si>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</si>
  <si>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</si>
  <si>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</si>
  <si>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</si>
  <si>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</si>
  <si>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</si>
  <si>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</si>
  <si>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</si>
  <si>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</si>
  <si>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</si>
  <si>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</si>
  <si>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</si>
  <si>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</si>
  <si>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</si>
  <si>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</si>
  <si>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</si>
  <si>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</si>
  <si>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</si>
  <si>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</si>
  <si>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</si>
  <si>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</si>
  <si>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</si>
  <si>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</si>
  <si>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</si>
  <si>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</si>
  <si>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</si>
  <si>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</si>
  <si>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</si>
  <si>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</si>
  <si>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</si>
  <si>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</si>
  <si>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</si>
  <si>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</si>
  <si>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</si>
  <si>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</si>
  <si>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</si>
  <si>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</si>
  <si>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</si>
  <si>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</si>
  <si>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</si>
  <si>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</si>
  <si>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</si>
  <si>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</si>
  <si>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</si>
  <si>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</si>
  <si>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</si>
  <si>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</si>
  <si>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</si>
  <si>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</si>
  <si>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</si>
  <si>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</si>
  <si>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</si>
  <si>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</si>
  <si>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</si>
  <si>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</si>
  <si>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</si>
  <si>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</si>
  <si>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</si>
  <si>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</si>
  <si>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</si>
  <si>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</si>
  <si>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</si>
  <si>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</si>
  <si>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</si>
  <si>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</si>
  <si>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</si>
  <si>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</si>
  <si>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</si>
  <si>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</si>
  <si>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</si>
  <si>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</si>
  <si>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</si>
  <si>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</si>
  <si>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</si>
  <si>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</si>
  <si>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</si>
  <si>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</si>
  <si>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</si>
  <si>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</si>
  <si>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</si>
  <si>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</si>
  <si>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</si>
  <si>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</si>
  <si>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</si>
  <si>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</si>
  <si>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</si>
  <si>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</si>
  <si>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</si>
  <si>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</si>
  <si>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</si>
  <si>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</si>
  <si>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</si>
  <si>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</si>
  <si>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</si>
  <si>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</si>
  <si>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</si>
  <si>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</si>
  <si>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</si>
  <si>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</si>
  <si>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</si>
  <si>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</si>
  <si>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</si>
  <si>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</si>
  <si>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</si>
  <si>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</si>
  <si>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</si>
  <si>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</si>
  <si>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</si>
  <si>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</si>
  <si>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</si>
  <si>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</si>
  <si>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</si>
  <si>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</si>
  <si>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</si>
  <si>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</si>
  <si>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</si>
  <si>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</si>
  <si>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</si>
  <si>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</si>
  <si>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</si>
  <si>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</si>
  <si>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</si>
  <si>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</si>
  <si>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</si>
  <si>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</si>
  <si>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</si>
  <si>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</si>
  <si>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</si>
  <si>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</si>
  <si>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</si>
  <si>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</si>
  <si>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</si>
  <si>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</si>
  <si>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</si>
  <si>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</si>
  <si>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</si>
  <si>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</si>
  <si>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</si>
  <si>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</si>
  <si>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</si>
  <si>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</si>
  <si>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</si>
  <si>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</si>
  <si>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</si>
  <si>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</si>
  <si>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</si>
  <si>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</si>
  <si>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</si>
  <si>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</si>
  <si>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</si>
  <si>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</si>
  <si>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</si>
  <si>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</si>
  <si>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</si>
  <si>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</si>
  <si>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</si>
  <si>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</si>
  <si>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</si>
  <si>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</si>
  <si>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</si>
  <si>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</si>
  <si>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</si>
  <si>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</si>
  <si>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</si>
  <si>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</si>
  <si>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</si>
  <si>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</si>
  <si>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</si>
  <si>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</si>
  <si>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</si>
  <si>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</si>
  <si>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</si>
  <si>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</si>
  <si>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</si>
  <si>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</si>
  <si>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</si>
  <si>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</si>
  <si>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</si>
  <si>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</si>
  <si>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</si>
  <si>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</si>
  <si>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</si>
  <si>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</si>
  <si>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</si>
  <si>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</si>
  <si>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</si>
  <si>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</si>
  <si>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</si>
  <si>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</si>
  <si>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</si>
  <si>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</si>
  <si>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</si>
  <si>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</si>
  <si>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</si>
  <si>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</si>
  <si>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</si>
  <si>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</si>
  <si>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</si>
  <si>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</si>
  <si>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</si>
  <si>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</si>
  <si>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</si>
  <si>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</si>
  <si>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</si>
  <si>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</si>
  <si>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</si>
  <si>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</si>
  <si>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</si>
  <si>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</si>
  <si>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</si>
  <si>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</si>
  <si>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</si>
  <si>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</si>
  <si>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</si>
  <si>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</si>
  <si>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</si>
  <si>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</si>
  <si>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</si>
  <si>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</si>
  <si>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</si>
  <si>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</si>
  <si>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</si>
  <si>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</si>
  <si>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</si>
  <si>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</si>
  <si>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</si>
  <si>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</si>
  <si>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</si>
  <si>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</si>
  <si>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</si>
  <si>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</si>
  <si>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</si>
  <si>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</si>
  <si>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</si>
  <si>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</si>
  <si>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</si>
  <si>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</si>
  <si>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</si>
  <si>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</si>
  <si>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</si>
  <si>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</si>
  <si>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</si>
  <si>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</si>
  <si>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</si>
  <si>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</si>
  <si>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</si>
  <si>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</si>
  <si>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</si>
  <si>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</si>
  <si>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</si>
  <si>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</si>
  <si>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</si>
  <si>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</si>
  <si>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</si>
  <si>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</si>
  <si>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</si>
  <si>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</si>
  <si>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</si>
  <si>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</si>
  <si>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</si>
  <si>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</si>
  <si>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</si>
  <si>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</si>
  <si>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</si>
  <si>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</si>
  <si>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</si>
  <si>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</si>
  <si>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</si>
  <si>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</si>
  <si>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</si>
  <si>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</si>
  <si>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</si>
  <si>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</si>
  <si>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</si>
  <si>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</si>
  <si>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</si>
  <si>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</si>
  <si>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</si>
  <si>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</si>
  <si>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</si>
  <si>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</si>
  <si>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</si>
  <si>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</si>
  <si>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</si>
  <si>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</si>
  <si>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</si>
  <si>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</si>
  <si>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</si>
  <si>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</si>
  <si>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</si>
  <si>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</si>
  <si>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</si>
  <si>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</si>
  <si>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</si>
  <si>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</si>
  <si>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</si>
  <si>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</si>
  <si>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</si>
  <si>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</si>
  <si>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</si>
  <si>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</si>
  <si>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</si>
  <si>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</si>
  <si>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</si>
  <si>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</si>
  <si>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</si>
  <si>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</si>
  <si>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</si>
  <si>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</si>
  <si>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</si>
  <si>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</si>
  <si>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</si>
  <si>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</si>
  <si>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</si>
  <si>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</si>
  <si>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</si>
  <si>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</si>
  <si>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</si>
  <si>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</si>
  <si>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</si>
  <si>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</si>
  <si>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</si>
  <si>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</si>
  <si>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</si>
  <si>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</si>
  <si>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</si>
  <si>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</si>
  <si>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</si>
  <si>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</si>
  <si>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</si>
  <si>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</si>
  <si>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</si>
  <si>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</si>
  <si>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</si>
  <si>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</si>
  <si>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</si>
  <si>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</si>
  <si>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</si>
  <si>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</si>
  <si>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</si>
  <si>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</si>
  <si>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</si>
  <si>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</si>
  <si>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</si>
  <si>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</si>
  <si>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</si>
  <si>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</si>
  <si>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</si>
  <si>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</si>
  <si>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</si>
  <si>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</si>
  <si>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</si>
  <si>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</si>
  <si>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</si>
  <si>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</si>
  <si>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</si>
  <si>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</si>
  <si>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</si>
  <si>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</si>
  <si>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</si>
  <si>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</si>
  <si>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</si>
  <si>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</si>
  <si>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</si>
  <si>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</si>
  <si>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</si>
  <si>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</si>
  <si>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</si>
  <si>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</si>
  <si>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</si>
  <si>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</si>
  <si>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</si>
  <si>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</si>
  <si>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</si>
  <si>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</si>
  <si>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</si>
  <si>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</si>
  <si>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</si>
  <si>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</si>
  <si>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</si>
  <si>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</si>
  <si>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</si>
  <si>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</si>
  <si>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</si>
  <si>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</si>
  <si>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</si>
  <si>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</si>
  <si>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</si>
  <si>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</si>
  <si>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</si>
  <si>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</si>
  <si>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</si>
  <si>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</si>
  <si>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</si>
  <si>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</si>
  <si>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</si>
  <si>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</si>
  <si>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</si>
  <si>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</si>
  <si>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</si>
  <si>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</si>
  <si>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</si>
  <si>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</si>
  <si>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</si>
  <si>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</si>
  <si>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</si>
  <si>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</si>
  <si>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</si>
  <si>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</si>
  <si>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</si>
  <si>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</si>
  <si>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</si>
  <si>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</si>
  <si>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</si>
  <si>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</si>
  <si>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</si>
  <si>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</si>
  <si>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</si>
  <si>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</si>
  <si>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</si>
  <si>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</si>
  <si>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</si>
  <si>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</si>
  <si>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</si>
  <si>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</si>
  <si>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</si>
  <si>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</si>
  <si>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</si>
  <si>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</si>
  <si>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</si>
  <si>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</si>
  <si>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</si>
  <si>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</si>
  <si>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</si>
  <si>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</si>
  <si>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</si>
  <si>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</si>
  <si>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</si>
  <si>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</si>
  <si>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</si>
  <si>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</si>
  <si>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</si>
  <si>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</si>
  <si>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</si>
  <si>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</si>
  <si>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</si>
  <si>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</si>
  <si>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</si>
  <si>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</si>
  <si>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</si>
  <si>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</si>
  <si>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</si>
  <si>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</si>
  <si>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</si>
  <si>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</si>
  <si>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</si>
  <si>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</si>
  <si>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</si>
  <si>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</si>
  <si>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</si>
  <si>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</si>
  <si>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</si>
  <si>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</si>
  <si>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</si>
  <si>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</si>
  <si>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</si>
  <si>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</si>
  <si>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</si>
  <si>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</si>
  <si>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</si>
  <si>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</si>
  <si>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</si>
  <si>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</si>
  <si>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</si>
  <si>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</si>
  <si>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</si>
  <si>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</si>
  <si>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</si>
  <si>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</si>
  <si>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</si>
  <si>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</si>
  <si>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</si>
  <si>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</si>
  <si>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</si>
  <si>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</si>
  <si>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</si>
  <si>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</si>
  <si>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</si>
  <si>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</si>
  <si>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</si>
  <si>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</si>
  <si>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</si>
  <si>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</si>
  <si>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</si>
  <si>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</si>
  <si>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</si>
  <si>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</si>
  <si>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</si>
  <si>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</si>
  <si>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</si>
  <si>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</si>
  <si>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</si>
  <si>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</si>
  <si>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</si>
  <si>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</si>
  <si>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</si>
  <si>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</si>
  <si>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</si>
  <si>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</si>
  <si>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</si>
  <si>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</si>
  <si>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</si>
  <si>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</si>
  <si>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</si>
  <si>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</si>
  <si>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</si>
  <si>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</si>
  <si>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</si>
  <si>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</si>
  <si>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</si>
  <si>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</si>
  <si>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</si>
  <si>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</si>
  <si>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</si>
  <si>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</si>
  <si>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</si>
  <si>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</si>
  <si>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</si>
  <si>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</si>
  <si>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</si>
  <si>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</si>
  <si>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</si>
  <si>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</si>
  <si>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</si>
  <si>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</si>
  <si>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</si>
  <si>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</si>
  <si>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</si>
  <si>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</si>
  <si>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</si>
  <si>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</si>
  <si>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</si>
  <si>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</si>
  <si>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</si>
  <si>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</si>
  <si>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</si>
  <si>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</si>
  <si>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</si>
  <si>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</si>
  <si>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</si>
  <si>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</si>
  <si>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</si>
  <si>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</si>
  <si>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</si>
  <si>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</si>
  <si>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</si>
  <si>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</si>
  <si>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</si>
  <si>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</si>
  <si>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</si>
  <si>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</si>
  <si>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</si>
  <si>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</si>
  <si>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</si>
  <si>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</si>
  <si>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</si>
  <si>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</si>
  <si>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</si>
  <si>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</si>
  <si>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</si>
  <si>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</si>
  <si>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</si>
  <si>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</si>
  <si>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</si>
  <si>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</si>
  <si>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</si>
  <si>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</si>
  <si>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</si>
  <si>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</si>
  <si>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</si>
  <si>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</si>
  <si>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</si>
  <si>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</si>
  <si>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</si>
  <si>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</si>
  <si>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</si>
  <si>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</si>
  <si>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</si>
  <si>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</si>
  <si>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</si>
  <si>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</si>
  <si>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</si>
  <si>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</si>
  <si>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</si>
  <si>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</si>
  <si>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</si>
  <si>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</si>
  <si>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</si>
  <si>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</si>
  <si>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</si>
  <si>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</si>
  <si>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</si>
  <si>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</si>
  <si>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</si>
  <si>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</si>
  <si>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</si>
  <si>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</si>
  <si>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</si>
  <si>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</si>
  <si>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</si>
  <si>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</si>
  <si>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</si>
  <si>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</si>
  <si>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</si>
  <si>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</si>
  <si>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</si>
  <si>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</si>
  <si>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</si>
  <si>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</si>
  <si>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</si>
  <si>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</si>
  <si>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</si>
  <si>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</si>
  <si>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</si>
  <si>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</si>
  <si>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</si>
  <si>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</si>
  <si>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</si>
  <si>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</si>
  <si>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</si>
  <si>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</si>
  <si>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</si>
  <si>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</si>
  <si>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</si>
  <si>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</si>
  <si>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</si>
  <si>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</si>
  <si>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</si>
  <si>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</si>
  <si>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</si>
  <si>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</si>
  <si>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</si>
  <si>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</si>
  <si>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</si>
  <si>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</si>
  <si>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</si>
  <si>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</si>
  <si>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</si>
  <si>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</si>
  <si>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</si>
  <si>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</si>
  <si>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</si>
  <si>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</si>
  <si>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</si>
  <si>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</si>
  <si>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</si>
  <si>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</si>
  <si>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</si>
  <si>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</si>
  <si>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</si>
  <si>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</si>
  <si>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</si>
  <si>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</si>
  <si>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</si>
  <si>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</si>
  <si>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</si>
  <si>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</si>
  <si>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</si>
  <si>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</si>
  <si>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</si>
  <si>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</si>
  <si>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</si>
  <si>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</si>
  <si>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</si>
  <si>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</si>
  <si>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</si>
  <si>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</si>
  <si>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</si>
  <si>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</si>
  <si>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</si>
  <si>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</si>
  <si>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</si>
  <si>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</si>
  <si>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</si>
  <si>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</si>
  <si>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</si>
  <si>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</si>
  <si>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</si>
  <si>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</si>
  <si>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</si>
  <si>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</si>
  <si>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</si>
  <si>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</si>
  <si>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</si>
  <si>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</si>
  <si>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</si>
  <si>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</si>
  <si>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</si>
  <si>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</si>
  <si>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</si>
  <si>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</si>
  <si>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</si>
  <si>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</si>
  <si>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</si>
  <si>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</si>
  <si>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</si>
  <si>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</si>
  <si>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</si>
  <si>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</si>
  <si>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</si>
  <si>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</si>
  <si>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</si>
  <si>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</si>
  <si>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</si>
  <si>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</si>
  <si>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</si>
  <si>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</si>
  <si>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</si>
  <si>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</si>
  <si>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</si>
  <si>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</si>
  <si>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</si>
  <si>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</si>
  <si>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</si>
  <si>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</si>
  <si>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</si>
  <si>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</si>
  <si>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</si>
  <si>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</si>
  <si>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</si>
  <si>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</si>
  <si>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</si>
  <si>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</si>
  <si>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</si>
  <si>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</si>
  <si>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</si>
  <si>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</si>
  <si>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</si>
  <si>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</si>
  <si>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</si>
  <si>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</si>
  <si>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</si>
  <si>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</si>
  <si>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</si>
  <si>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</si>
  <si>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</si>
  <si>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</si>
  <si>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</si>
  <si>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</si>
  <si>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</si>
  <si>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</si>
  <si>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</si>
  <si>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</si>
  <si>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</si>
  <si>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</si>
  <si>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</si>
  <si>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</si>
  <si>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</si>
  <si>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</si>
  <si>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</si>
  <si>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</si>
  <si>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</si>
  <si>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</si>
  <si>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</si>
  <si>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</si>
  <si>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</si>
  <si>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</si>
  <si>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</si>
  <si>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</si>
  <si>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</si>
  <si>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</si>
  <si>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</si>
  <si>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</si>
  <si>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</si>
  <si>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</si>
  <si>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</si>
  <si>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</si>
  <si>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</si>
  <si>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</si>
  <si>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</si>
  <si>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</si>
  <si>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</si>
  <si>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</si>
  <si>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</si>
  <si>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</si>
  <si>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</si>
  <si>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</si>
  <si>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</si>
  <si>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</si>
  <si>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</si>
  <si>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</si>
  <si>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</si>
  <si>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</si>
  <si>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</si>
  <si>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</si>
  <si>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</si>
  <si>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</si>
  <si>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</si>
  <si>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</si>
  <si>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</si>
  <si>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</si>
  <si>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</si>
  <si>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</si>
  <si>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</si>
  <si>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</si>
  <si>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</si>
  <si>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</si>
  <si>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</si>
  <si>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</si>
  <si>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</si>
  <si>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</si>
  <si>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</si>
  <si>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</si>
  <si>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</si>
  <si>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</si>
  <si>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</si>
  <si>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</si>
  <si>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</si>
  <si>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</si>
  <si>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</si>
  <si>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</si>
  <si>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</si>
  <si>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</si>
  <si>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</si>
  <si>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</si>
  <si>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</si>
  <si>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</si>
  <si>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</si>
  <si>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</si>
  <si>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</si>
  <si>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</si>
  <si>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</si>
  <si>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</si>
  <si>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</si>
  <si>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</si>
  <si>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</si>
  <si>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</si>
  <si>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</si>
  <si>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</si>
  <si>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</si>
  <si>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</si>
  <si>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</si>
  <si>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</si>
  <si>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</si>
  <si>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</si>
  <si>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</si>
  <si>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</si>
  <si>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</si>
  <si>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</si>
  <si>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</si>
  <si>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</si>
  <si>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</si>
  <si>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</si>
  <si>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</si>
  <si>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</si>
  <si>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</si>
  <si>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</si>
  <si>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</si>
  <si>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</si>
  <si>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</si>
  <si>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</si>
  <si>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</si>
  <si>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</si>
  <si>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</si>
  <si>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</si>
  <si>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</si>
  <si>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</si>
  <si>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</si>
  <si>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</si>
  <si>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</si>
  <si>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</si>
  <si>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</si>
  <si>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</si>
  <si>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</si>
  <si>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</si>
  <si>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</si>
  <si>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</si>
  <si>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</si>
  <si>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</si>
  <si>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</si>
  <si>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</si>
  <si>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</si>
  <si>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</si>
  <si>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</si>
  <si>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</si>
  <si>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</si>
  <si>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</si>
  <si>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</si>
  <si>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</si>
  <si>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</si>
  <si>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</si>
  <si>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</si>
  <si>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</si>
  <si>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</si>
  <si>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</si>
  <si>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</si>
  <si>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</si>
  <si>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</si>
  <si>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</si>
  <si>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</si>
  <si>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</si>
  <si>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</si>
  <si>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</si>
  <si>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</si>
  <si>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</si>
  <si>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</si>
  <si>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</si>
  <si>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</si>
  <si>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</si>
  <si>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</si>
  <si>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</si>
  <si>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</si>
  <si>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</si>
  <si>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</si>
  <si>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</si>
  <si>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</si>
  <si>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</si>
  <si>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</si>
  <si>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</si>
  <si>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</si>
  <si>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</si>
  <si>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</si>
  <si>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</si>
  <si>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</si>
  <si>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</si>
  <si>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</si>
  <si>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</si>
  <si>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</si>
  <si>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</si>
  <si>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</si>
  <si>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</si>
  <si>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</si>
  <si>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</si>
  <si>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</si>
  <si>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</si>
  <si>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</si>
  <si>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</si>
  <si>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</si>
  <si>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</si>
  <si>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</si>
  <si>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</si>
  <si>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</si>
  <si>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</si>
  <si>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</si>
  <si>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</si>
  <si>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</si>
  <si>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</si>
  <si>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</si>
  <si>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</si>
  <si>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</si>
  <si>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</si>
  <si>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</si>
  <si>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</si>
  <si>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</si>
  <si>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</si>
  <si>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</si>
  <si>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</si>
  <si>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</si>
  <si>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</si>
  <si>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</si>
  <si>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</si>
  <si>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</si>
  <si>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</si>
  <si>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</si>
  <si>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</si>
  <si>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</si>
  <si>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</si>
  <si>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</si>
  <si>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</si>
  <si>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</si>
  <si>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</si>
  <si>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</si>
  <si>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</si>
  <si>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</si>
  <si>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</si>
  <si>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</si>
  <si>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</si>
  <si>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</si>
  <si>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</si>
  <si>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</si>
  <si>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</si>
  <si>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</si>
  <si>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</si>
  <si>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</si>
  <si>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</si>
  <si>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</si>
  <si>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</si>
  <si>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</si>
  <si>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</si>
  <si>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</si>
  <si>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</si>
  <si>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</si>
  <si>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</si>
  <si>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</si>
  <si>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</si>
  <si>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</si>
  <si>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</si>
  <si>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</si>
  <si>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</si>
  <si>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</si>
  <si>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</si>
  <si>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</si>
  <si>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</si>
  <si>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</si>
  <si>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</si>
  <si>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</si>
  <si>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</si>
  <si>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</si>
  <si>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</si>
  <si>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</si>
  <si>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</si>
  <si>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</si>
  <si>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</si>
  <si>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</si>
  <si>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</si>
  <si>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</si>
  <si>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</si>
  <si>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</si>
  <si>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</si>
  <si>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</si>
  <si>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</si>
  <si>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</si>
  <si>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</si>
  <si>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</si>
  <si>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</si>
  <si>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</si>
  <si>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</si>
  <si>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</si>
  <si>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</si>
  <si>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</si>
  <si>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</si>
  <si>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</si>
  <si>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</si>
  <si>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</si>
  <si>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</si>
  <si>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</si>
  <si>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</si>
  <si>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</si>
  <si>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</si>
  <si>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</si>
  <si>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</si>
  <si>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</si>
  <si>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</si>
  <si>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</si>
  <si>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</si>
  <si>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</si>
  <si>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</si>
  <si>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</si>
  <si>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</si>
  <si>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</si>
  <si>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</si>
  <si>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</si>
  <si>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</si>
  <si>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</si>
  <si>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</si>
  <si>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</si>
  <si>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</si>
  <si>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</si>
  <si>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</si>
  <si>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</si>
  <si>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</si>
  <si>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</si>
  <si>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</si>
  <si>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</si>
  <si>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</si>
  <si>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</si>
  <si>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</si>
  <si>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</si>
  <si>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</si>
  <si>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</si>
  <si>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</si>
  <si>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</si>
  <si>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</si>
  <si>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</si>
  <si>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</si>
  <si>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</si>
  <si>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</si>
  <si>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</si>
  <si>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</si>
  <si>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</si>
  <si>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</si>
  <si>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</si>
  <si>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</si>
  <si>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</si>
  <si>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</si>
  <si>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</si>
  <si>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</si>
  <si>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</si>
  <si>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</si>
  <si>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</si>
  <si>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</si>
  <si>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</si>
  <si>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</si>
  <si>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</si>
  <si>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</si>
  <si>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</si>
  <si>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</si>
  <si>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</si>
  <si>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</si>
  <si>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</si>
  <si>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</si>
  <si>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</si>
  <si>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</si>
  <si>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</si>
  <si>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</si>
  <si>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</si>
  <si>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</si>
  <si>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</si>
  <si>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</si>
  <si>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</si>
  <si>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</si>
  <si>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</si>
  <si>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</si>
  <si>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</si>
  <si>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</si>
  <si>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</si>
  <si>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</si>
  <si>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</si>
  <si>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</si>
  <si>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</si>
  <si>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</si>
  <si>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</si>
  <si>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</si>
  <si>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</si>
  <si>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</si>
  <si>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</si>
  <si>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</si>
  <si>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</si>
  <si>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</si>
  <si>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</si>
  <si>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</si>
  <si>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</si>
  <si>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</si>
  <si>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</si>
  <si>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</si>
  <si>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</si>
  <si>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</si>
  <si>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</si>
  <si>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</si>
  <si>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</si>
  <si>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</si>
  <si>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</si>
  <si>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</si>
  <si>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</si>
  <si>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</si>
  <si>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</si>
  <si>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</si>
  <si>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</si>
  <si>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</si>
  <si>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</si>
  <si>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</si>
  <si>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</si>
  <si>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</si>
  <si>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</si>
  <si>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</si>
  <si>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</si>
  <si>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</si>
  <si>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</si>
  <si>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</si>
  <si>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</si>
  <si>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</si>
  <si>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</si>
  <si>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</si>
  <si>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</si>
  <si>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</si>
  <si>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</si>
  <si>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</si>
  <si>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</si>
  <si>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</si>
  <si>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</si>
  <si>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</si>
  <si>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</si>
  <si>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</si>
  <si>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</si>
  <si>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</si>
  <si>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</si>
  <si>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</si>
  <si>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</si>
  <si>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</si>
  <si>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</si>
  <si>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</si>
  <si>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</si>
  <si>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</si>
  <si>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</si>
  <si>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</si>
  <si>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</si>
  <si>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</si>
  <si>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</si>
  <si>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</si>
  <si>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</si>
  <si>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</si>
  <si>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</si>
  <si>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</si>
  <si>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</si>
  <si>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</si>
  <si>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</si>
  <si>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</si>
  <si>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</si>
  <si>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</si>
  <si>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</si>
  <si>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</si>
  <si>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</si>
  <si>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</si>
  <si>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</si>
  <si>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</si>
  <si>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</si>
  <si>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</si>
  <si>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</si>
  <si>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</si>
  <si>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</si>
  <si>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</si>
  <si>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</si>
  <si>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</si>
  <si>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</si>
  <si>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</si>
  <si>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</si>
  <si>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</si>
  <si>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</si>
  <si>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</si>
  <si>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</si>
  <si>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</si>
  <si>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</si>
  <si>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</si>
  <si>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</si>
  <si>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</si>
  <si>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</si>
  <si>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</si>
  <si>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</si>
  <si>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</si>
  <si>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</si>
  <si>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</si>
  <si>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</si>
  <si>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</si>
  <si>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</si>
  <si>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</si>
  <si>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</si>
  <si>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</si>
  <si>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</si>
  <si>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</si>
  <si>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</si>
  <si>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</si>
  <si>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</si>
  <si>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</si>
  <si>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</si>
  <si>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</si>
  <si>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</si>
  <si>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</si>
  <si>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</si>
  <si>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</si>
  <si>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</si>
  <si>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</si>
  <si>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</si>
  <si>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</si>
  <si>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</si>
  <si>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</si>
  <si>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</si>
  <si>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</si>
  <si>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</si>
  <si>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</si>
  <si>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</si>
  <si>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</si>
  <si>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</si>
  <si>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</si>
  <si>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</si>
  <si>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</si>
  <si>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</si>
  <si>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</si>
  <si>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</si>
  <si>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</si>
  <si>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</si>
  <si>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</si>
  <si>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</si>
  <si>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</si>
  <si>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</si>
  <si>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</si>
  <si>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</si>
  <si>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</si>
  <si>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</si>
  <si>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</si>
  <si>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</si>
  <si>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</si>
  <si>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</si>
  <si>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</si>
  <si>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</si>
  <si>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</si>
  <si>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</si>
  <si>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</si>
  <si>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</si>
  <si>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</si>
  <si>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</si>
  <si>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</si>
  <si>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</si>
  <si>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</si>
  <si>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</si>
  <si>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</si>
  <si>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</si>
  <si>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</si>
  <si>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</si>
  <si>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</si>
  <si>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</si>
  <si>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</si>
  <si>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</si>
  <si>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</si>
  <si>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</si>
  <si>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</si>
  <si>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</si>
  <si>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</si>
  <si>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</si>
  <si>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</si>
  <si>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</si>
  <si>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</si>
  <si>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</si>
  <si>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</si>
  <si>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</si>
  <si>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</si>
  <si>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</si>
  <si>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</si>
  <si>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</si>
  <si>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</si>
  <si>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</si>
  <si>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</si>
  <si>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</si>
  <si>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</si>
  <si>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</si>
  <si>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</si>
  <si>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</si>
  <si>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</si>
  <si>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</si>
  <si>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</si>
  <si>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</si>
  <si>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</si>
  <si>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</si>
  <si>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</si>
  <si>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</si>
  <si>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</si>
  <si>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</si>
  <si>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</si>
  <si>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</si>
  <si>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</si>
  <si>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</si>
  <si>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</si>
  <si>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</si>
  <si>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</si>
  <si>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</si>
  <si>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</si>
  <si>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</si>
  <si>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</si>
  <si>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</si>
  <si>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</si>
  <si>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</si>
  <si>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</si>
  <si>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</si>
  <si>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</si>
  <si>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</si>
  <si>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</si>
  <si>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</si>
  <si>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</si>
  <si>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</si>
  <si>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</si>
  <si>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</si>
  <si>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</si>
  <si>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</si>
  <si>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</si>
  <si>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</si>
  <si>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</si>
  <si>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</si>
  <si>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</si>
  <si>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</si>
  <si>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</si>
  <si>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</si>
  <si>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</si>
  <si>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</si>
  <si>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</si>
  <si>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</si>
  <si>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</si>
  <si>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</si>
  <si>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</si>
  <si>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</si>
  <si>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</si>
  <si>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</si>
  <si>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</si>
  <si>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</si>
  <si>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</si>
  <si>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</si>
  <si>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</si>
  <si>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</si>
  <si>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</si>
  <si>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</si>
  <si>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</si>
  <si>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</si>
  <si>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</si>
  <si>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</si>
  <si>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</si>
  <si>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</si>
  <si>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</si>
  <si>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</si>
  <si>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</si>
  <si>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</si>
  <si>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</si>
  <si>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</si>
  <si>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</si>
  <si>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</si>
  <si>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</si>
  <si>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</si>
  <si>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</si>
  <si>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</si>
  <si>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</si>
  <si>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</si>
  <si>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</si>
  <si>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</si>
  <si>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</si>
  <si>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</si>
  <si>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</si>
  <si>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</si>
  <si>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</si>
  <si>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</si>
  <si>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</si>
  <si>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</si>
  <si>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</si>
  <si>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</si>
  <si>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</si>
  <si>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</si>
  <si>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</si>
  <si>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</si>
  <si>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</si>
  <si>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</si>
  <si>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</si>
  <si>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</si>
  <si>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</si>
  <si>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</si>
  <si>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</si>
  <si>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</si>
  <si>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</si>
  <si>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</si>
  <si>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</si>
  <si>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</si>
  <si>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</si>
  <si>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</si>
  <si>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</si>
  <si>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</si>
  <si>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</si>
  <si>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</si>
  <si>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</si>
  <si>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</si>
  <si>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</si>
  <si>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</si>
  <si>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</si>
  <si>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</si>
  <si>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</si>
  <si>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</si>
  <si>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</si>
  <si>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</si>
  <si>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</si>
  <si>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</si>
  <si>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</si>
  <si>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</si>
  <si>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</si>
  <si>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</si>
  <si>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</si>
  <si>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</si>
  <si>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</si>
  <si>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</si>
  <si>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</si>
  <si>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</si>
  <si>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</si>
  <si>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</si>
  <si>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</si>
  <si>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</si>
  <si>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</si>
  <si>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</si>
  <si>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</si>
  <si>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</si>
  <si>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</si>
  <si>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</si>
  <si>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</si>
  <si>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</si>
  <si>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</si>
  <si>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</si>
  <si>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</si>
  <si>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</si>
  <si>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</si>
  <si>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</si>
  <si>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</si>
  <si>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</si>
  <si>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</si>
  <si>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</si>
  <si>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</si>
  <si>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</si>
  <si>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</si>
  <si>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</si>
  <si>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</si>
  <si>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</si>
  <si>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</si>
  <si>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</si>
  <si>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</si>
  <si>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</si>
  <si>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</si>
  <si>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</si>
  <si>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</si>
  <si>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</si>
  <si>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</si>
  <si>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</si>
  <si>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</si>
  <si>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</si>
  <si>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</si>
  <si>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</si>
  <si>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</si>
  <si>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</si>
  <si>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</si>
  <si>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</si>
  <si>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</si>
  <si>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</si>
  <si>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</si>
  <si>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</si>
  <si>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</si>
  <si>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</si>
  <si>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</si>
  <si>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</si>
  <si>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</si>
  <si>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</si>
  <si>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</si>
  <si>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</si>
  <si>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</si>
  <si>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</si>
  <si>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</si>
  <si>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</si>
  <si>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</si>
  <si>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</si>
  <si>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</si>
  <si>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</si>
  <si>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</si>
  <si>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</si>
  <si>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</si>
  <si>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</si>
  <si>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</si>
  <si>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</si>
  <si>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</si>
  <si>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</si>
  <si>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</si>
  <si>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</si>
  <si>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</si>
  <si>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</si>
  <si>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</si>
  <si>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</si>
  <si>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</si>
  <si>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</si>
  <si>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</si>
  <si>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</si>
  <si>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</si>
  <si>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</si>
  <si>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</si>
  <si>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</si>
  <si>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</si>
  <si>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</si>
  <si>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</si>
  <si>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</si>
  <si>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</si>
  <si>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</si>
  <si>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</si>
  <si>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</si>
  <si>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</si>
  <si>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</si>
  <si>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</si>
  <si>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</si>
  <si>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</si>
  <si>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</si>
  <si>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</si>
  <si>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</si>
  <si>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</si>
  <si>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</si>
  <si>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</si>
  <si>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</si>
  <si>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</si>
  <si>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</si>
  <si>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</si>
  <si>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</si>
  <si>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</si>
  <si>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</si>
  <si>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</si>
  <si>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</si>
  <si>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</si>
  <si>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</si>
  <si>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</si>
  <si>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</si>
  <si>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</si>
  <si>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</si>
  <si>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</si>
  <si>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</si>
  <si>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</si>
  <si>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</si>
  <si>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</si>
  <si>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</si>
  <si>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</si>
  <si>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</si>
  <si>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</si>
  <si>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</si>
  <si>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</si>
  <si>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</si>
  <si>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</si>
  <si>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</si>
  <si>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</si>
  <si>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</si>
  <si>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</si>
  <si>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</si>
  <si>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</si>
  <si>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</si>
  <si>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</si>
  <si>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</si>
  <si>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</si>
  <si>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</si>
  <si>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</si>
  <si>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</si>
  <si>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</si>
  <si>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</si>
  <si>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</si>
  <si>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</si>
  <si>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</si>
  <si>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</si>
  <si>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</si>
  <si>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</si>
  <si>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</si>
  <si>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</si>
  <si>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</si>
  <si>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</si>
  <si>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</si>
  <si>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</si>
  <si>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</si>
  <si>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</si>
  <si>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</si>
  <si>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</si>
  <si>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</si>
  <si>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</si>
  <si>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</si>
  <si>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</si>
  <si>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</si>
  <si>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</si>
  <si>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</si>
  <si>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</si>
  <si>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</si>
  <si>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</si>
  <si>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</si>
  <si>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</si>
  <si>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</si>
  <si>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</si>
  <si>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</si>
  <si>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</si>
  <si>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</si>
  <si>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</si>
  <si>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</si>
  <si>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</si>
  <si>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</si>
  <si>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</si>
  <si>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</si>
  <si>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</si>
  <si>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</si>
  <si>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</si>
  <si>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</si>
  <si>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</si>
  <si>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</si>
  <si>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</si>
  <si>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</si>
  <si>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</si>
  <si>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</si>
  <si>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</si>
  <si>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</si>
  <si>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</si>
  <si>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</si>
  <si>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</si>
  <si>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</si>
  <si>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</si>
  <si>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</si>
  <si>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</si>
  <si>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</si>
  <si>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</si>
  <si>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</si>
  <si>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</si>
  <si>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</si>
  <si>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</si>
  <si>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</si>
  <si>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</si>
  <si>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</si>
  <si>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</si>
  <si>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</si>
  <si>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</si>
  <si>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</si>
  <si>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</si>
  <si>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</si>
  <si>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</si>
  <si>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</si>
  <si>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</si>
  <si>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</si>
  <si>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</si>
  <si>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</si>
  <si>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</si>
  <si>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</si>
  <si>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</si>
  <si>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</si>
  <si>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</si>
  <si>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</si>
  <si>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</si>
  <si>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</si>
  <si>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</si>
  <si>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</si>
  <si>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</si>
  <si>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</si>
  <si>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</si>
  <si>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</si>
  <si>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</si>
  <si>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</si>
  <si>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</si>
  <si>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</si>
  <si>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</si>
  <si>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</si>
  <si>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</si>
  <si>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</si>
  <si>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</si>
  <si>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</si>
  <si>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</si>
  <si>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</si>
  <si>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</si>
  <si>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</si>
  <si>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</si>
  <si>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</si>
  <si>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</si>
  <si>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</si>
  <si>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</si>
  <si>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</si>
  <si>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</si>
  <si>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</si>
  <si>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</si>
  <si>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</si>
  <si>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</si>
  <si>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</si>
  <si>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</si>
  <si>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</si>
  <si>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</si>
  <si>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</si>
  <si>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</si>
  <si>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</si>
  <si>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</si>
  <si>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</si>
  <si>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</si>
  <si>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</si>
  <si>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</si>
  <si>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</si>
  <si>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</si>
  <si>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</si>
  <si>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</si>
  <si>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</si>
  <si>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</si>
  <si>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</si>
  <si>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</si>
  <si>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</si>
  <si>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</si>
  <si>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</si>
  <si>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</si>
  <si>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</si>
  <si>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</si>
  <si>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</si>
  <si>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</si>
  <si>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</si>
  <si>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</si>
  <si>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</si>
  <si>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</si>
  <si>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</si>
  <si>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</si>
  <si>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</si>
  <si>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</si>
  <si>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</si>
  <si>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</si>
  <si>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</si>
  <si>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</si>
  <si>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</si>
  <si>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</si>
  <si>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</si>
  <si>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</si>
  <si>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</si>
  <si>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</si>
  <si>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</si>
  <si>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</si>
  <si>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</si>
  <si>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</si>
  <si>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</si>
  <si>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</si>
  <si>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</si>
  <si>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</si>
  <si>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</si>
  <si>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</si>
  <si>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</si>
  <si>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</si>
  <si>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</si>
  <si>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</si>
  <si>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</si>
  <si>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</si>
  <si>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</si>
  <si>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</si>
  <si>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</si>
  <si>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</si>
  <si>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</si>
  <si>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</si>
  <si>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</si>
  <si>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</si>
  <si>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</si>
  <si>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</si>
  <si>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</si>
  <si>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</si>
  <si>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</si>
  <si>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</si>
  <si>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</si>
  <si>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</si>
  <si>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</si>
  <si>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</si>
  <si>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</si>
  <si>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</si>
  <si>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</si>
  <si>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</si>
  <si>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</si>
  <si>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</si>
  <si>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</si>
  <si>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</si>
  <si>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</si>
  <si>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</si>
  <si>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</si>
  <si>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</si>
  <si>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</si>
  <si>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</si>
  <si>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</si>
  <si>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</si>
  <si>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</si>
  <si>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</si>
  <si>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</si>
  <si>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</si>
  <si>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</si>
  <si>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</si>
  <si>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</si>
  <si>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</si>
  <si>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</si>
  <si>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</si>
  <si>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</si>
  <si>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</si>
  <si>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</si>
  <si>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</si>
  <si>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</si>
  <si>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</si>
  <si>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</si>
  <si>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</si>
  <si>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</si>
  <si>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</si>
  <si>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</si>
  <si>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</si>
  <si>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</si>
  <si>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</si>
  <si>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</si>
  <si>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</si>
  <si>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</si>
  <si>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</si>
  <si>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</si>
  <si>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</si>
  <si>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</si>
  <si>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</si>
  <si>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</si>
  <si>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</si>
  <si>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</si>
  <si>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</si>
  <si>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</si>
  <si>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</si>
  <si>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</si>
  <si>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</si>
  <si>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</si>
  <si>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</si>
  <si>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</si>
  <si>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</si>
  <si>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</si>
  <si>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</si>
  <si>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</si>
  <si>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</si>
  <si>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</si>
  <si>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</si>
  <si>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</si>
  <si>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</si>
  <si>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</si>
  <si>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</si>
  <si>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</si>
  <si>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</si>
  <si>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</si>
  <si>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</si>
  <si>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</si>
  <si>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</si>
  <si>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</si>
  <si>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</si>
  <si>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</si>
  <si>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</si>
  <si>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</si>
  <si>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</si>
  <si>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</si>
  <si>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</si>
  <si>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</si>
  <si>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</si>
  <si>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</si>
  <si>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</si>
  <si>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</si>
  <si>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</si>
  <si>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</si>
  <si>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</si>
  <si>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</si>
  <si>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</si>
  <si>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</si>
  <si>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</si>
  <si>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</si>
  <si>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</si>
  <si>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</si>
  <si>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</si>
  <si>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</si>
  <si>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</si>
  <si>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</si>
  <si>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</si>
  <si>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</si>
  <si>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</si>
  <si>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</si>
  <si>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</si>
  <si>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</si>
  <si>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</si>
  <si>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</si>
  <si>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</si>
  <si>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</si>
  <si>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</si>
  <si>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</si>
  <si>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</si>
  <si>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</si>
  <si>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</si>
  <si>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</si>
  <si>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</si>
  <si>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</si>
  <si>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</si>
  <si>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</si>
  <si>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</si>
  <si>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</si>
  <si>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</si>
  <si>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</si>
  <si>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</si>
  <si>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</si>
  <si>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</si>
  <si>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</si>
  <si>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</si>
  <si>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</si>
  <si>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</si>
  <si>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</si>
  <si>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</si>
  <si>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</si>
  <si>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</si>
  <si>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</si>
  <si>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</si>
  <si>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</si>
  <si>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</si>
  <si>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</si>
  <si>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</si>
  <si>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</si>
  <si>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</si>
  <si>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</si>
  <si>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</si>
  <si>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</si>
  <si>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</si>
  <si>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</si>
  <si>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</si>
  <si>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</si>
  <si>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</si>
  <si>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</si>
  <si>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</si>
  <si>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</si>
  <si>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</si>
  <si>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</si>
  <si>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</si>
  <si>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</si>
  <si>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</si>
  <si>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</si>
  <si>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</si>
  <si>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</si>
  <si>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</si>
  <si>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</si>
  <si>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</si>
  <si>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</si>
  <si>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</si>
  <si>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</si>
  <si>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</si>
  <si>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</si>
  <si>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</si>
  <si>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</si>
  <si>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</si>
  <si>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</si>
  <si>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</si>
  <si>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</si>
  <si>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</si>
  <si>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</si>
  <si>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</si>
  <si>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</si>
  <si>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</si>
  <si>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</si>
  <si>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</si>
  <si>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</si>
  <si>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</si>
  <si>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</si>
  <si>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</si>
  <si>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</si>
  <si>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</si>
  <si>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</si>
  <si>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</si>
  <si>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</si>
  <si>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</si>
  <si>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</si>
  <si>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</si>
  <si>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</si>
  <si>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</si>
  <si>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</si>
  <si>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</si>
  <si>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</si>
  <si>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</si>
  <si>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</si>
  <si>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</si>
  <si>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</si>
  <si>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</si>
  <si>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</si>
  <si>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</si>
  <si>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</si>
  <si>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</si>
  <si>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</si>
  <si>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</si>
  <si>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</si>
  <si>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</si>
  <si>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</si>
  <si>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</si>
  <si>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</si>
  <si>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</si>
  <si>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</si>
  <si>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</si>
  <si>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</si>
  <si>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</si>
  <si>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</si>
  <si>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</si>
  <si>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</si>
  <si>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</si>
  <si>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</si>
  <si>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</si>
  <si>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</si>
  <si>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</si>
  <si>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</si>
  <si>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</si>
  <si>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</si>
  <si>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</si>
  <si>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</si>
  <si>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</si>
  <si>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</si>
  <si>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</si>
  <si>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</si>
  <si>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</si>
  <si>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</si>
  <si>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</si>
  <si>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</si>
  <si>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</si>
  <si>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</si>
  <si>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</si>
  <si>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</si>
  <si>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</si>
  <si>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</si>
  <si>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</si>
  <si>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</si>
  <si>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</si>
  <si>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</si>
  <si>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</si>
  <si>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</si>
  <si>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</si>
  <si>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</si>
  <si>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</si>
  <si>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</si>
  <si>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</si>
  <si>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</si>
  <si>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</si>
  <si>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</si>
  <si>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</si>
  <si>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</si>
  <si>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</si>
  <si>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</si>
  <si>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</si>
  <si>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</si>
  <si>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</si>
  <si>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</si>
  <si>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</si>
  <si>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</si>
  <si>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</si>
  <si>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</si>
  <si>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</si>
  <si>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</si>
  <si>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</si>
  <si>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</si>
  <si>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</si>
  <si>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</si>
  <si>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</si>
  <si>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</si>
  <si>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</si>
  <si>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</si>
  <si>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</si>
  <si>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</si>
  <si>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</si>
  <si>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</si>
  <si>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</si>
  <si>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</si>
  <si>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</si>
  <si>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</si>
  <si>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</si>
  <si>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</si>
  <si>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</si>
  <si>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</si>
  <si>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</si>
  <si>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</si>
  <si>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</si>
  <si>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</si>
  <si>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</si>
  <si>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</si>
  <si>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</si>
  <si>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</si>
  <si>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</si>
  <si>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</si>
  <si>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</si>
  <si>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</si>
  <si>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</si>
  <si>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</si>
  <si>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</si>
  <si>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</si>
  <si>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</si>
  <si>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</si>
  <si>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</si>
  <si>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</si>
  <si>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</si>
  <si>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</si>
  <si>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</si>
  <si>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</si>
  <si>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</si>
  <si>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</si>
  <si>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</si>
  <si>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</si>
  <si>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</si>
  <si>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</si>
  <si>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</si>
  <si>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</si>
  <si>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</si>
  <si>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</si>
  <si>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</si>
  <si>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</si>
  <si>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</si>
  <si>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</si>
  <si>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</si>
  <si>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</si>
  <si>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</si>
  <si>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</si>
  <si>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</si>
  <si>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</si>
  <si>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</si>
  <si>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</si>
  <si>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</si>
  <si>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</si>
  <si>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</si>
  <si>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</si>
  <si>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</si>
  <si>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</si>
  <si>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</si>
  <si>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</si>
  <si>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</si>
  <si>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</si>
  <si>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</si>
  <si>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</si>
  <si>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</si>
  <si>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</si>
  <si>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</si>
  <si>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</si>
  <si>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</si>
  <si>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</si>
  <si>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</si>
  <si>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</si>
  <si>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</si>
  <si>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</si>
  <si>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</si>
  <si>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</si>
  <si>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</si>
  <si>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</si>
  <si>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</si>
  <si>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</si>
  <si>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</si>
  <si>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</si>
  <si>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</si>
  <si>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</si>
  <si>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</si>
  <si>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</si>
  <si>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</si>
  <si>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</si>
  <si>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</si>
  <si>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</si>
  <si>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</si>
  <si>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</si>
  <si>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</si>
  <si>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</si>
  <si>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</si>
  <si>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</si>
  <si>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</si>
  <si>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</si>
  <si>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</si>
  <si>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</si>
  <si>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</si>
  <si>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</si>
  <si>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</si>
  <si>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</si>
  <si>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</si>
  <si>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</si>
  <si>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</si>
  <si>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</si>
  <si>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</si>
  <si>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</si>
  <si>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</si>
  <si>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</si>
  <si>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</si>
  <si>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</si>
  <si>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</si>
  <si>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</si>
  <si>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</si>
  <si>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</si>
  <si>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</si>
  <si>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</si>
  <si>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</si>
  <si>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</si>
  <si>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</si>
  <si>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</si>
  <si>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</si>
  <si>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</si>
  <si>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</si>
  <si>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</si>
  <si>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</si>
  <si>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</si>
  <si>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</si>
  <si>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</si>
  <si>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</si>
  <si>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</si>
  <si>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</si>
  <si>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</si>
  <si>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</si>
  <si>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</si>
  <si>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</si>
  <si>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</si>
  <si>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</si>
  <si>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</si>
  <si>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</si>
  <si>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</si>
  <si>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</si>
  <si>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</si>
  <si>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</si>
  <si>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</si>
  <si>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</si>
  <si>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</si>
  <si>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</si>
  <si>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</si>
  <si>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</si>
  <si>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</si>
  <si>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</si>
  <si>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</si>
  <si>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</si>
  <si>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</si>
  <si>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</si>
  <si>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</si>
  <si>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</si>
  <si>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</si>
  <si>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</si>
  <si>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</si>
  <si>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</si>
  <si>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</si>
  <si>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</si>
  <si>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</si>
  <si>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</si>
  <si>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</si>
  <si>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</si>
  <si>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</si>
  <si>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</si>
  <si>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</si>
  <si>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</si>
  <si>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</si>
  <si>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</si>
  <si>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</si>
  <si>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</si>
  <si>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</si>
  <si>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</si>
  <si>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</si>
  <si>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</si>
  <si>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</si>
  <si>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</si>
  <si>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</si>
  <si>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</si>
  <si>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</si>
  <si>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</si>
  <si>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</si>
  <si>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</si>
  <si>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</si>
  <si>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</si>
  <si>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</si>
  <si>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</si>
  <si>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</si>
  <si>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</si>
  <si>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</si>
  <si>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</si>
  <si>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</si>
  <si>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</si>
  <si>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</si>
  <si>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</si>
  <si>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</si>
  <si>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</si>
  <si>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</si>
  <si>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</si>
  <si>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</si>
  <si>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</si>
  <si>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</si>
  <si>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</si>
  <si>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</si>
  <si>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</si>
  <si>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</si>
  <si>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</si>
  <si>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</si>
  <si>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</si>
  <si>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</si>
  <si>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</si>
  <si>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</si>
  <si>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</si>
  <si>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</si>
  <si>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</si>
  <si>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</si>
  <si>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</si>
  <si>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</si>
  <si>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</si>
  <si>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</si>
  <si>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</si>
  <si>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</si>
  <si>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</si>
  <si>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</si>
  <si>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</si>
  <si>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</si>
  <si>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</si>
  <si>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</si>
  <si>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</si>
  <si>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</si>
  <si>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</si>
  <si>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</si>
  <si>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</si>
  <si>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</si>
  <si>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</si>
  <si>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</si>
  <si>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</si>
  <si>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</si>
  <si>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</si>
  <si>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</si>
  <si>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</si>
  <si>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</si>
  <si>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</si>
  <si>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</si>
  <si>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</si>
  <si>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</si>
  <si>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</si>
  <si>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</si>
  <si>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</si>
  <si>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</si>
  <si>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</si>
  <si>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</si>
  <si>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</si>
  <si>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</si>
  <si>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</si>
  <si>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</si>
  <si>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</si>
  <si>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</si>
  <si>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</si>
  <si>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</si>
  <si>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</si>
  <si>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</si>
  <si>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</si>
  <si>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</si>
  <si>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</si>
  <si>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</si>
  <si>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</si>
  <si>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</si>
  <si>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</si>
  <si>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</si>
  <si>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</si>
  <si>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</si>
  <si>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</si>
  <si>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</si>
  <si>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</si>
  <si>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</si>
  <si>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</si>
  <si>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</si>
  <si>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</si>
  <si>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</si>
  <si>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</si>
  <si>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</si>
  <si>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</si>
  <si>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</si>
  <si>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</si>
  <si>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</si>
  <si>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</si>
  <si>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</si>
  <si>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</si>
  <si>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</si>
  <si>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</si>
  <si>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</si>
  <si>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</si>
  <si>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</si>
  <si>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</si>
  <si>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</si>
  <si>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</si>
  <si>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</si>
  <si>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</si>
  <si>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</si>
  <si>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</si>
  <si>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</si>
  <si>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</si>
  <si>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</si>
  <si>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</si>
  <si>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</si>
  <si>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</si>
  <si>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</si>
  <si>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</si>
  <si>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</si>
  <si>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</si>
  <si>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</si>
  <si>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</si>
  <si>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</si>
  <si>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</si>
  <si>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</si>
  <si>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</si>
  <si>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</si>
  <si>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</si>
  <si>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</si>
  <si>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</si>
  <si>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</si>
  <si>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</si>
  <si>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</si>
  <si>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</si>
  <si>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</si>
  <si>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</si>
  <si>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</si>
  <si>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</si>
  <si>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</si>
  <si>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</si>
  <si>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</si>
  <si>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</si>
  <si>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</si>
  <si>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</si>
  <si>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</si>
  <si>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</si>
  <si>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</si>
  <si>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</si>
  <si>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</si>
  <si>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</si>
  <si>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</si>
  <si>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</si>
  <si>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</si>
  <si>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</si>
  <si>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</si>
  <si>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</si>
  <si>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</si>
  <si>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</si>
  <si>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</si>
  <si>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</si>
  <si>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</si>
  <si>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</si>
  <si>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</si>
  <si>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</si>
  <si>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</si>
  <si>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</si>
  <si>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</si>
  <si>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</si>
  <si>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</si>
  <si>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</si>
  <si>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</si>
  <si>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</si>
  <si>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</si>
  <si>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</si>
  <si>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</si>
  <si>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</si>
  <si>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</si>
  <si>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</si>
  <si>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</si>
  <si>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</si>
  <si>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</si>
  <si>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</si>
  <si>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</si>
  <si>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</si>
  <si>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</si>
  <si>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</si>
  <si>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</si>
  <si>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</si>
  <si>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</si>
  <si>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</si>
  <si>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</si>
  <si>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</si>
  <si>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</si>
  <si>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</si>
  <si>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</si>
  <si>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</si>
  <si>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</si>
  <si>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</si>
  <si>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</si>
  <si>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</si>
  <si>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</si>
  <si>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</si>
  <si>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</si>
  <si>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</si>
  <si>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</si>
  <si>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</si>
  <si>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</si>
  <si>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</si>
  <si>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</si>
  <si>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</si>
  <si>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</si>
  <si>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</si>
  <si>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</si>
  <si>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</si>
  <si>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</si>
  <si>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</si>
  <si>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</si>
  <si>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</si>
  <si>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</si>
  <si>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</si>
  <si>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</si>
  <si>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</si>
  <si>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</si>
  <si>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</si>
  <si>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</si>
  <si>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</si>
  <si>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</si>
  <si>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</si>
  <si>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</si>
  <si>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</si>
  <si>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</si>
  <si>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</si>
  <si>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</si>
  <si>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</si>
  <si>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</si>
  <si>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</si>
  <si>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</si>
  <si>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</si>
  <si>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</si>
  <si>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</si>
  <si>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</si>
  <si>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</si>
  <si>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</si>
  <si>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</si>
  <si>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</si>
  <si>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</si>
  <si>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</si>
  <si>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</si>
  <si>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</si>
  <si>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</si>
  <si>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</si>
  <si>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</si>
  <si>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</si>
  <si>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</si>
  <si>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</si>
  <si>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</si>
  <si>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</si>
  <si>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</si>
  <si>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</si>
  <si>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</si>
  <si>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</si>
  <si>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</si>
  <si>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</si>
  <si>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</si>
  <si>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</si>
  <si>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</si>
  <si>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</si>
  <si>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</si>
  <si>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</si>
  <si>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</si>
  <si>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</si>
  <si>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</si>
  <si>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</si>
  <si>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</si>
  <si>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</si>
  <si>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</si>
  <si>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</si>
  <si>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</si>
  <si>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</si>
  <si>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</si>
  <si>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</si>
  <si>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</si>
  <si>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</si>
  <si>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</si>
  <si>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</si>
  <si>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</si>
  <si>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</si>
  <si>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</si>
  <si>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</si>
  <si>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</si>
  <si>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</si>
  <si>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</si>
  <si>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</si>
  <si>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</si>
  <si>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</si>
  <si>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</si>
  <si>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</si>
  <si>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</si>
  <si>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</si>
  <si>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</si>
  <si>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</si>
  <si>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</si>
  <si>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</si>
  <si>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</si>
  <si>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</si>
  <si>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</si>
  <si>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</si>
  <si>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</si>
  <si>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</si>
  <si>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</si>
  <si>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</si>
  <si>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</si>
  <si>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</si>
  <si>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</si>
  <si>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</si>
  <si>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</si>
  <si>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</si>
  <si>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</si>
  <si>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</si>
  <si>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</si>
  <si>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</si>
  <si>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</si>
  <si>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</si>
  <si>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</si>
  <si>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</si>
  <si>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</si>
  <si>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</si>
  <si>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</si>
  <si>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</si>
  <si>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</si>
  <si>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</si>
  <si>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</si>
  <si>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</si>
  <si>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</si>
  <si>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</si>
  <si>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</si>
  <si>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</si>
  <si>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</si>
  <si>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</si>
  <si>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</si>
  <si>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</si>
  <si>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</si>
  <si>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</si>
  <si>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</si>
  <si>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</si>
  <si>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</si>
  <si>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</si>
  <si>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</si>
  <si>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</si>
  <si>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</si>
  <si>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</si>
  <si>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</si>
  <si>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</si>
  <si>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</si>
  <si>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</si>
  <si>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</si>
  <si>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</si>
  <si>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</si>
  <si>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</si>
  <si>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</si>
  <si>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</si>
  <si>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</si>
  <si>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</si>
  <si>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</si>
  <si>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</si>
  <si>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</si>
  <si>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</si>
  <si>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</si>
  <si>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</si>
  <si>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</si>
  <si>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</si>
  <si>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</si>
  <si>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</si>
  <si>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</si>
  <si>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</si>
  <si>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</si>
  <si>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</si>
  <si>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</si>
  <si>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</si>
  <si>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</si>
  <si>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</si>
  <si>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</si>
  <si>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</si>
  <si>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</si>
  <si>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</si>
  <si>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</si>
  <si>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</si>
  <si>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</si>
  <si>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</si>
  <si>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</si>
  <si>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</si>
  <si>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</si>
  <si>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</si>
  <si>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</si>
  <si>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</si>
  <si>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</si>
  <si>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</si>
  <si>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</si>
  <si>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</si>
  <si>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</si>
  <si>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</si>
  <si>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</si>
  <si>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</si>
  <si>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</si>
  <si>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</si>
  <si>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</si>
  <si>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</si>
  <si>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</si>
  <si>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</si>
  <si>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</si>
  <si>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</si>
  <si>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</si>
  <si>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</si>
  <si>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</si>
  <si>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</si>
  <si>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</si>
  <si>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</si>
  <si>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</si>
  <si>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</si>
  <si>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</si>
  <si>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</si>
  <si>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</si>
  <si>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</si>
  <si>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</si>
  <si>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</si>
  <si>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</si>
  <si>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</si>
  <si>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</si>
  <si>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</si>
  <si>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</si>
  <si>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</si>
  <si>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</si>
  <si>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</si>
  <si>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</si>
  <si>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</si>
  <si>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</si>
  <si>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</si>
  <si>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</si>
  <si>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</si>
  <si>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</si>
  <si>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</si>
  <si>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</si>
  <si>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</si>
  <si>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</si>
  <si>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</si>
  <si>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</si>
  <si>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</si>
  <si>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</si>
  <si>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</si>
  <si>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</si>
  <si>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</si>
  <si>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</si>
  <si>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</si>
  <si>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</si>
  <si>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</si>
  <si>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</si>
  <si>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</si>
  <si>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</si>
  <si>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</si>
  <si>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</si>
  <si>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</si>
  <si>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</si>
  <si>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</si>
  <si>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</si>
  <si>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</si>
  <si>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</si>
  <si>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</si>
  <si>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</si>
  <si>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</si>
  <si>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</si>
  <si>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</si>
  <si>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</si>
  <si>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</si>
  <si>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</si>
  <si>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</si>
  <si>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</si>
  <si>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</si>
  <si>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</si>
  <si>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</si>
  <si>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</si>
  <si>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</si>
  <si>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</si>
  <si>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</si>
  <si>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</si>
  <si>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</si>
  <si>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</si>
  <si>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</si>
  <si>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</si>
  <si>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</si>
  <si>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</si>
  <si>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</si>
  <si>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</si>
  <si>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</si>
  <si>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</si>
  <si>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</si>
  <si>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</si>
  <si>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</si>
  <si>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</si>
  <si>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</si>
  <si>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</si>
  <si>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</si>
  <si>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</si>
  <si>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</si>
  <si>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</si>
  <si>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</si>
  <si>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</si>
  <si>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</si>
  <si>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</si>
  <si>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</si>
  <si>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</si>
  <si>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</si>
  <si>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</si>
  <si>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</si>
  <si>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</si>
  <si>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</si>
  <si>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</si>
  <si>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</si>
  <si>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</si>
  <si>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</si>
  <si>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</si>
  <si>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</si>
  <si>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</si>
  <si>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</si>
  <si>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</si>
  <si>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</si>
  <si>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</si>
  <si>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</si>
  <si>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</si>
  <si>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</si>
  <si>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</si>
  <si>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</si>
  <si>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</si>
  <si>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</si>
  <si>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</si>
  <si>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</si>
  <si>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</si>
  <si>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</si>
  <si>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</si>
  <si>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</si>
  <si>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</si>
  <si>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</si>
  <si>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</si>
  <si>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</si>
  <si>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</si>
  <si>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</si>
  <si>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</si>
  <si>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</si>
  <si>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</si>
  <si>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</si>
  <si>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</si>
  <si>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</si>
  <si>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</si>
  <si>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</si>
  <si>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</si>
  <si>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</si>
  <si>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</si>
  <si>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</si>
  <si>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</si>
  <si>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</si>
  <si>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</si>
  <si>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</si>
  <si>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</si>
  <si>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</si>
  <si>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</si>
  <si>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</si>
  <si>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</si>
  <si>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</si>
  <si>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</si>
  <si>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</si>
  <si>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</si>
  <si>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</si>
  <si>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</si>
  <si>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</si>
  <si>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</si>
  <si>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</si>
  <si>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</si>
  <si>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</si>
  <si>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</si>
  <si>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</si>
  <si>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</si>
  <si>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</si>
  <si>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</si>
  <si>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</si>
  <si>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</si>
  <si>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</si>
  <si>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</si>
  <si>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</si>
  <si>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</si>
  <si>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</si>
  <si>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</si>
  <si>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</si>
  <si>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</si>
  <si>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</si>
  <si>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</si>
  <si>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</si>
  <si>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</si>
  <si>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</si>
  <si>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</si>
  <si>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</si>
  <si>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</si>
  <si>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</si>
  <si>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</si>
  <si>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</si>
  <si>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</si>
  <si>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</si>
  <si>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</si>
  <si>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</si>
  <si>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</si>
  <si>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</si>
  <si>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</si>
  <si>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</si>
  <si>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</si>
  <si>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</si>
  <si>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</si>
  <si>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</si>
  <si>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</si>
  <si>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</si>
  <si>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</si>
  <si>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</si>
  <si>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</si>
  <si>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</si>
  <si>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</si>
  <si>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</si>
  <si>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</si>
  <si>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</si>
  <si>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</si>
  <si>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</si>
  <si>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</si>
  <si>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</si>
  <si>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</si>
  <si>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</si>
  <si>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</si>
  <si>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</si>
  <si>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</si>
  <si>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</si>
  <si>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</si>
  <si>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</si>
  <si>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</si>
  <si>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</si>
  <si>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</si>
  <si>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</si>
  <si>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</si>
  <si>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</si>
  <si>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</si>
  <si>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</si>
  <si>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</si>
  <si>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</si>
  <si>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</si>
  <si>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</si>
  <si>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</si>
  <si>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</si>
  <si>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</si>
  <si>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</si>
  <si>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</si>
  <si>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</si>
  <si>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</si>
  <si>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</si>
  <si>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</si>
  <si>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</si>
  <si>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</si>
  <si>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</si>
  <si>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</si>
  <si>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</si>
  <si>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</si>
  <si>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</si>
  <si>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</si>
  <si>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</si>
  <si>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</si>
  <si>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</si>
  <si>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</si>
  <si>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</si>
  <si>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</si>
  <si>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</si>
  <si>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</si>
  <si>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</si>
  <si>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</si>
  <si>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</si>
  <si>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</si>
  <si>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</si>
  <si>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</si>
  <si>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</si>
  <si>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</si>
  <si>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</si>
  <si>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</si>
  <si>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</si>
  <si>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</si>
  <si>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</si>
  <si>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</si>
  <si>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</si>
  <si>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</si>
  <si>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</si>
  <si>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</si>
  <si>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</si>
  <si>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</si>
  <si>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</si>
  <si>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</si>
  <si>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</si>
  <si>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</si>
  <si>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</si>
  <si>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</si>
  <si>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</si>
  <si>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</si>
  <si>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</si>
  <si>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</si>
  <si>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</si>
  <si>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</si>
  <si>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</si>
  <si>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</si>
  <si>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</si>
  <si>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</si>
  <si>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</si>
  <si>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</si>
  <si>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</si>
  <si>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</si>
  <si>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</si>
  <si>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</si>
  <si>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</si>
  <si>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</si>
  <si>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</si>
  <si>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</si>
  <si>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</si>
  <si>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</si>
  <si>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</si>
  <si>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</si>
  <si>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</si>
  <si>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</si>
  <si>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</si>
  <si>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</si>
  <si>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</si>
  <si>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</si>
  <si>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</si>
  <si>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</si>
  <si>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</si>
  <si>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</si>
  <si>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</si>
  <si>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</si>
  <si>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</si>
  <si>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</si>
  <si>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</si>
  <si>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</si>
  <si>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</si>
  <si>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</si>
  <si>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</si>
  <si>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</si>
  <si>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</si>
  <si>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</si>
  <si>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</si>
  <si>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</si>
  <si>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</si>
  <si>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</si>
  <si>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</si>
  <si>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</si>
  <si>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</si>
  <si>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</si>
  <si>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</si>
  <si>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</si>
  <si>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</si>
  <si>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</si>
  <si>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</si>
  <si>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</si>
  <si>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</si>
  <si>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</si>
  <si>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</si>
  <si>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</si>
  <si>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</si>
  <si>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</si>
  <si>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</si>
  <si>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</si>
  <si>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</si>
  <si>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</si>
  <si>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</si>
  <si>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</si>
  <si>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</si>
  <si>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</si>
  <si>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</si>
  <si>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</si>
  <si>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</si>
  <si>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</si>
  <si>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</si>
  <si>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</si>
  <si>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</si>
  <si>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</si>
  <si>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</si>
  <si>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</si>
  <si>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</si>
  <si>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</si>
  <si>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</si>
  <si>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</si>
  <si>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</si>
  <si>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</si>
  <si>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</si>
  <si>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</si>
  <si>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</si>
  <si>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</si>
  <si>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</si>
  <si>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</si>
  <si>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</si>
  <si>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</si>
  <si>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</si>
  <si>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</si>
  <si>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</si>
  <si>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</si>
  <si>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</si>
  <si>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</si>
  <si>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</si>
  <si>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</si>
  <si>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</si>
  <si>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</si>
  <si>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</si>
  <si>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</si>
  <si>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</si>
  <si>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</si>
  <si>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</si>
  <si>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</si>
  <si>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</si>
  <si>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</si>
  <si>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</si>
  <si>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</si>
  <si>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</si>
  <si>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</si>
  <si>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</si>
  <si>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</si>
  <si>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</si>
  <si>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</si>
  <si>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</si>
  <si>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</si>
  <si>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</si>
  <si>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</si>
  <si>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</si>
  <si>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</si>
  <si>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</si>
  <si>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</si>
  <si>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</si>
  <si>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</si>
  <si>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</si>
  <si>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</si>
  <si>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</si>
  <si>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</si>
  <si>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</si>
  <si>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</si>
  <si>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</si>
  <si>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</si>
  <si>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</si>
  <si>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</si>
  <si>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</si>
  <si>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</si>
  <si>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</si>
  <si>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</si>
  <si>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</si>
  <si>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</si>
  <si>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</si>
  <si>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</si>
  <si>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</si>
  <si>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</si>
  <si>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</si>
  <si>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</si>
  <si>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</si>
  <si>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</si>
  <si>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</si>
  <si>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</si>
  <si>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</si>
  <si>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</si>
  <si>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</si>
  <si>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</si>
  <si>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</si>
  <si>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</si>
  <si>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</si>
  <si>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</si>
  <si>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</si>
  <si>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</si>
  <si>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</si>
  <si>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</si>
  <si>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</si>
  <si>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</si>
  <si>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</si>
  <si>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</si>
  <si>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</si>
  <si>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</si>
  <si>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</si>
  <si>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</si>
  <si>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</si>
  <si>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</si>
  <si>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</si>
  <si>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</si>
  <si>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</si>
  <si>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</si>
  <si>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</si>
  <si>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</si>
  <si>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</si>
  <si>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</si>
  <si>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</si>
  <si>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</si>
  <si>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</si>
  <si>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</si>
  <si>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</si>
  <si>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</si>
  <si>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</si>
  <si>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</si>
  <si>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</si>
  <si>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</si>
  <si>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</si>
  <si>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</si>
  <si>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</si>
  <si>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</si>
  <si>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</si>
  <si>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</si>
  <si>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</si>
  <si>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</si>
  <si>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</si>
  <si>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</si>
  <si>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</si>
  <si>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</si>
  <si>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</si>
  <si>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</si>
  <si>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</si>
  <si>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</si>
  <si>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</si>
  <si>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</si>
  <si>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</si>
  <si>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</si>
  <si>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</si>
  <si>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</si>
  <si>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</si>
  <si>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</si>
  <si>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</si>
  <si>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</si>
  <si>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</si>
  <si>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</si>
  <si>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</si>
  <si>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</si>
  <si>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</si>
  <si>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</si>
  <si>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</si>
  <si>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</si>
  <si>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</si>
  <si>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</si>
  <si>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</si>
  <si>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</si>
  <si>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</si>
  <si>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</si>
  <si>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</si>
  <si>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</si>
  <si>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</si>
  <si>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</si>
  <si>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</si>
  <si>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</si>
  <si>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</si>
  <si>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</si>
  <si>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</si>
  <si>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</si>
  <si>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</si>
  <si>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</si>
  <si>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</si>
  <si>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</si>
  <si>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</si>
  <si>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</si>
  <si>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</si>
  <si>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</si>
  <si>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</si>
  <si>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</si>
  <si>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</si>
  <si>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</si>
  <si>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</si>
  <si>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</si>
  <si>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</si>
  <si>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</si>
  <si>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</si>
  <si>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</si>
  <si>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</si>
  <si>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</si>
  <si>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</si>
  <si>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</si>
  <si>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</si>
  <si>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</si>
  <si>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</si>
  <si>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</si>
  <si>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</si>
  <si>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</si>
  <si>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</si>
  <si>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</si>
  <si>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</si>
  <si>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</si>
  <si>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</si>
  <si>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</si>
  <si>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</si>
  <si>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</si>
  <si>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</si>
  <si>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</si>
  <si>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</si>
  <si>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</si>
  <si>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</si>
  <si>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</si>
  <si>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</si>
  <si>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</si>
  <si>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</si>
  <si>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</si>
  <si>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</si>
  <si>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</si>
  <si>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</si>
  <si>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</si>
  <si>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</si>
  <si>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</si>
  <si>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</si>
  <si>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</si>
  <si>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</si>
  <si>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</si>
  <si>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</si>
  <si>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</si>
  <si>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</si>
  <si>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</si>
  <si>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</si>
  <si>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</si>
  <si>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</si>
  <si>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</si>
  <si>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</si>
  <si>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</si>
  <si>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</si>
  <si>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</si>
  <si>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</si>
  <si>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</si>
  <si>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</si>
  <si>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</si>
  <si>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</si>
  <si>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</si>
  <si>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</si>
  <si>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</si>
  <si>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</si>
  <si>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</si>
  <si>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</si>
  <si>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</si>
  <si>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</si>
  <si>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</si>
  <si>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</si>
  <si>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</si>
  <si>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</si>
  <si>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</si>
  <si>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</si>
  <si>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</si>
  <si>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</si>
  <si>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</si>
  <si>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</si>
  <si>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</si>
  <si>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</si>
  <si>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</si>
  <si>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</si>
  <si>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</si>
  <si>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</si>
  <si>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</si>
  <si>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</si>
  <si>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</si>
  <si>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</si>
  <si>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</si>
  <si>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</si>
  <si>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</si>
  <si>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</si>
  <si>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</si>
  <si>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</si>
  <si>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</si>
  <si>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</si>
  <si>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</si>
  <si>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</si>
  <si>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</si>
  <si>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</si>
  <si>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</si>
  <si>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</si>
  <si>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</si>
  <si>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</si>
  <si>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</si>
  <si>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</si>
  <si>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</si>
  <si>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</si>
  <si>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</si>
  <si>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</si>
  <si>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</si>
  <si>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</si>
  <si>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</si>
  <si>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</si>
  <si>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</si>
  <si>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</si>
  <si>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</si>
  <si>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</si>
  <si>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</si>
  <si>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</si>
  <si>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</si>
  <si>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</si>
  <si>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</si>
  <si>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</si>
  <si>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</si>
  <si>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</si>
  <si>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</si>
  <si>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</si>
  <si>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</si>
  <si>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</si>
  <si>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</si>
  <si>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</si>
  <si>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</si>
  <si>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</si>
  <si>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</si>
  <si>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</si>
  <si>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</si>
  <si>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</si>
  <si>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</si>
  <si>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</si>
  <si>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</si>
  <si>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</si>
  <si>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</si>
  <si>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</si>
  <si>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</si>
  <si>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</si>
  <si>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</si>
  <si>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</si>
  <si>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</si>
  <si>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</si>
  <si>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</si>
  <si>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</si>
  <si>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</si>
  <si>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</si>
  <si>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</si>
  <si>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</si>
  <si>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</si>
  <si>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</si>
  <si>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</si>
  <si>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</si>
  <si>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</si>
  <si>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</si>
  <si>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</si>
  <si>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</si>
  <si>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</si>
  <si>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</si>
  <si>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</si>
  <si>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</si>
  <si>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</si>
  <si>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</si>
  <si>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</si>
  <si>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</si>
  <si>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</si>
  <si>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</si>
  <si>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</si>
  <si>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</si>
  <si>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</si>
  <si>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</si>
  <si>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</si>
  <si>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</si>
  <si>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</si>
  <si>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</si>
  <si>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</si>
  <si>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</si>
  <si>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</si>
  <si>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</si>
  <si>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</si>
  <si>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</si>
  <si>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</si>
  <si>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</si>
  <si>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</si>
  <si>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</si>
  <si>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</si>
  <si>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</si>
  <si>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</si>
  <si>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</si>
  <si>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</si>
  <si>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</si>
  <si>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</si>
  <si>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</si>
  <si>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</si>
  <si>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</si>
  <si>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</si>
  <si>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</si>
  <si>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</si>
  <si>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</si>
  <si>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</si>
  <si>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</si>
  <si>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</si>
  <si>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</si>
  <si>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</si>
  <si>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</si>
  <si>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</si>
  <si>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</si>
  <si>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</si>
  <si>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</si>
  <si>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</si>
  <si>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</si>
  <si>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</si>
  <si>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</si>
  <si>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</si>
  <si>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</si>
  <si>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</si>
  <si>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</si>
  <si>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</si>
  <si>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</si>
  <si>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</si>
  <si>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</si>
  <si>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</si>
  <si>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</si>
  <si>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</si>
  <si>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</si>
  <si>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</si>
  <si>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</si>
  <si>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</si>
  <si>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</si>
  <si>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</si>
  <si>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</si>
  <si>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</si>
  <si>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</si>
  <si>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</si>
  <si>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</si>
  <si>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</si>
  <si>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</si>
  <si>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</si>
  <si>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</si>
  <si>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</si>
  <si>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</si>
  <si>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</si>
  <si>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</si>
  <si>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</si>
  <si>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</si>
  <si>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</si>
  <si>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</si>
  <si>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</si>
  <si>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</si>
  <si>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</si>
  <si>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</si>
  <si>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</si>
  <si>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</si>
  <si>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</si>
  <si>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</si>
  <si>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</si>
  <si>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</si>
  <si>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</si>
  <si>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</si>
  <si>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</si>
  <si>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</si>
  <si>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</si>
  <si>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</si>
  <si>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</si>
  <si>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</si>
  <si>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</si>
  <si>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</si>
  <si>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</si>
  <si>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</si>
  <si>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</si>
  <si>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</si>
  <si>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</si>
  <si>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</si>
  <si>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</si>
  <si>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</si>
  <si>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</si>
  <si>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</si>
  <si>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</si>
  <si>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</si>
  <si>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</si>
  <si>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</si>
  <si>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</si>
  <si>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</si>
  <si>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</si>
  <si>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</si>
  <si>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</si>
  <si>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</si>
  <si>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</si>
  <si>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</si>
  <si>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</si>
  <si>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</si>
  <si>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</si>
  <si>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</si>
  <si>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</si>
  <si>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</si>
  <si>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</si>
  <si>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</si>
  <si>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</si>
  <si>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</si>
  <si>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</si>
  <si>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</si>
  <si>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</si>
  <si>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</si>
  <si>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</si>
  <si>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</si>
  <si>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</si>
  <si>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</si>
  <si>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</si>
  <si>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</si>
  <si>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</si>
  <si>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</si>
  <si>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</si>
  <si>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</si>
  <si>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</si>
  <si>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</si>
  <si>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</si>
  <si>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</si>
  <si>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</si>
  <si>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</si>
  <si>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</si>
  <si>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</si>
  <si>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</si>
  <si>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</si>
  <si>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</si>
  <si>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</si>
  <si>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</si>
  <si>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</si>
  <si>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</si>
  <si>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</si>
  <si>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</si>
  <si>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</si>
  <si>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</si>
  <si>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</si>
  <si>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</si>
  <si>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</si>
  <si>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</si>
  <si>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</si>
  <si>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</si>
  <si>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</si>
  <si>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</si>
  <si>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</si>
  <si>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</si>
  <si>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</si>
  <si>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</si>
  <si>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</si>
  <si>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</si>
  <si>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</si>
  <si>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</si>
  <si>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</si>
  <si>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</si>
  <si>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</si>
  <si>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</si>
  <si>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</si>
  <si>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</si>
  <si>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</si>
  <si>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</si>
  <si>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</si>
  <si>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</si>
  <si>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</si>
  <si>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</si>
  <si>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</si>
  <si>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</si>
  <si>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</si>
  <si>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</si>
  <si>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</si>
  <si>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</si>
  <si>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</si>
  <si>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</si>
  <si>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</si>
  <si>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</si>
  <si>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</si>
  <si>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</si>
  <si>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</si>
  <si>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</si>
  <si>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</si>
  <si>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</si>
  <si>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</si>
  <si>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</si>
  <si>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</si>
  <si>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</si>
  <si>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</si>
  <si>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</si>
  <si>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</si>
  <si>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</si>
  <si>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</si>
  <si>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</si>
  <si>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</si>
  <si>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</si>
  <si>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</si>
  <si>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</si>
  <si>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</si>
  <si>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</si>
  <si>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</si>
  <si>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</si>
  <si>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</si>
  <si>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</si>
  <si>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</si>
  <si>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</si>
  <si>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</si>
  <si>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</si>
  <si>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</si>
  <si>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</si>
  <si>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</si>
  <si>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</si>
  <si>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</si>
  <si>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</si>
  <si>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</si>
  <si>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</si>
  <si>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</si>
  <si>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</si>
  <si>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</si>
  <si>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</si>
  <si>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</si>
  <si>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</si>
  <si>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</si>
  <si>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</si>
  <si>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</si>
  <si>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</si>
  <si>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</si>
  <si>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</si>
  <si>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</si>
  <si>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</si>
  <si>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</si>
  <si>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</si>
  <si>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</si>
  <si>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</si>
  <si>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</si>
  <si>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</si>
  <si>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</si>
  <si>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</si>
  <si>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</si>
  <si>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</si>
  <si>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</si>
  <si>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</si>
  <si>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</si>
  <si>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</si>
  <si>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</si>
  <si>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</si>
  <si>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</si>
  <si>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</si>
  <si>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</si>
  <si>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</si>
  <si>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</si>
  <si>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</si>
  <si>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</si>
  <si>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</si>
  <si>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</si>
  <si>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</si>
  <si>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</si>
  <si>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</si>
  <si>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</si>
  <si>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</si>
  <si>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</si>
  <si>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</si>
  <si>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</si>
  <si>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</si>
  <si>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</si>
  <si>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</si>
  <si>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</si>
  <si>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</si>
  <si>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</si>
  <si>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</si>
  <si>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</si>
  <si>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</si>
  <si>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</si>
  <si>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</si>
  <si>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</si>
  <si>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</si>
  <si>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</si>
  <si>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</si>
  <si>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</si>
  <si>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</si>
  <si>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</si>
  <si>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</si>
  <si>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</si>
  <si>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</si>
  <si>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</si>
  <si>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</si>
  <si>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</si>
  <si>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</si>
  <si>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</si>
  <si>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</si>
  <si>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</si>
  <si>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</si>
  <si>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</si>
  <si>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</si>
  <si>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</si>
  <si>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</si>
  <si>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</si>
  <si>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</si>
  <si>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</si>
  <si>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</si>
  <si>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</si>
  <si>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</si>
  <si>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</si>
  <si>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</si>
  <si>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</si>
  <si>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</si>
  <si>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</si>
  <si>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</si>
  <si>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</si>
  <si>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</si>
  <si>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</si>
  <si>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</si>
  <si>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</si>
  <si>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</si>
  <si>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</si>
  <si>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</si>
  <si>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</si>
  <si>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</si>
  <si>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</si>
  <si>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</si>
  <si>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</si>
  <si>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</si>
  <si>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</si>
  <si>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</si>
  <si>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</si>
  <si>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</si>
  <si>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</si>
  <si>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</si>
  <si>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</si>
  <si>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</si>
  <si>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</si>
  <si>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</si>
  <si>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</si>
  <si>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</si>
  <si>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</si>
  <si>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</si>
  <si>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</si>
  <si>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</si>
  <si>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</si>
  <si>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</si>
  <si>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</si>
  <si>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</si>
  <si>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</si>
  <si>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</si>
  <si>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</si>
  <si>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</si>
  <si>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</si>
  <si>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</si>
  <si>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</si>
  <si>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</si>
  <si>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</si>
  <si>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</si>
  <si>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</si>
  <si>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</si>
  <si>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</si>
  <si>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</si>
  <si>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</si>
  <si>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</si>
  <si>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</si>
  <si>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</si>
  <si>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</si>
  <si>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</si>
  <si>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</si>
  <si>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</si>
  <si>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</si>
  <si>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</si>
  <si>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</si>
  <si>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</si>
  <si>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</si>
  <si>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</si>
  <si>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</si>
  <si>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</si>
  <si>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</si>
  <si>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</si>
  <si>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</si>
  <si>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</si>
  <si>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</si>
  <si>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</si>
  <si>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</si>
  <si>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</si>
  <si>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</si>
  <si>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</si>
  <si>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</si>
  <si>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</si>
  <si>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</si>
  <si>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</si>
  <si>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</si>
  <si>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</si>
  <si>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</si>
  <si>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</si>
  <si>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</si>
  <si>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</si>
  <si>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</si>
  <si>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</si>
  <si>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</si>
  <si>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</si>
  <si>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</si>
  <si>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</si>
  <si>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</si>
  <si>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</si>
  <si>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</si>
  <si>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</si>
  <si>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</si>
  <si>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</si>
  <si>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</si>
  <si>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</si>
  <si>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</si>
  <si>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</si>
  <si>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</si>
  <si>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</si>
  <si>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</si>
  <si>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</si>
  <si>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</si>
  <si>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</si>
  <si>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</si>
  <si>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</si>
  <si>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</si>
  <si>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</si>
  <si>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</si>
  <si>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</si>
  <si>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</si>
  <si>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</si>
  <si>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</si>
  <si>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</si>
  <si>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</si>
  <si>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</si>
  <si>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</si>
  <si>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</si>
  <si>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</si>
  <si>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</si>
  <si>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</si>
  <si>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</si>
  <si>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</si>
  <si>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</si>
  <si>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</si>
  <si>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</si>
  <si>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</si>
  <si>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</si>
  <si>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</si>
  <si>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</si>
  <si>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</si>
  <si>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</si>
  <si>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</si>
  <si>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</si>
  <si>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</si>
  <si>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</si>
  <si>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</si>
  <si>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</si>
  <si>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</si>
  <si>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</si>
  <si>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</si>
  <si>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</si>
  <si>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</si>
  <si>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</si>
  <si>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</si>
  <si>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</si>
  <si>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</si>
  <si>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</si>
  <si>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</si>
  <si>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</si>
  <si>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</si>
  <si>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</si>
  <si>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</si>
  <si>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</si>
  <si>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</si>
  <si>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</si>
  <si>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</si>
  <si>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</si>
  <si>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</si>
  <si>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</si>
  <si>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</si>
  <si>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</si>
  <si>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</si>
  <si>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</si>
  <si>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</si>
  <si>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</si>
  <si>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</si>
  <si>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</si>
  <si>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</si>
  <si>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</si>
  <si>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</si>
  <si>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</si>
  <si>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</si>
  <si>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</si>
  <si>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</si>
  <si>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</si>
  <si>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</si>
  <si>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</si>
  <si>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</si>
  <si>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</si>
  <si>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</si>
  <si>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</si>
  <si>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</si>
  <si>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</si>
  <si>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</si>
  <si>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</si>
  <si>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</si>
  <si>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</si>
  <si>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</si>
  <si>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</si>
  <si>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</si>
  <si>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</si>
  <si>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</si>
  <si>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</si>
  <si>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</si>
  <si>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</si>
  <si>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</si>
  <si>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</si>
  <si>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</si>
  <si>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</si>
  <si>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</si>
  <si>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</si>
  <si>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</si>
  <si>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</si>
  <si>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</si>
  <si>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</si>
  <si>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</si>
  <si>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</si>
  <si>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</si>
  <si>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</si>
  <si>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</si>
  <si>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</si>
  <si>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</si>
  <si>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</si>
  <si>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</si>
  <si>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</si>
  <si>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</si>
  <si>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</si>
  <si>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</si>
  <si>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</si>
  <si>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</si>
  <si>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</si>
  <si>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</si>
  <si>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</si>
  <si>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</si>
  <si>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</si>
  <si>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</si>
  <si>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</si>
  <si>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</si>
  <si>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</si>
  <si>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</si>
  <si>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</si>
  <si>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</si>
  <si>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</si>
  <si>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</si>
  <si>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</si>
  <si>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</si>
  <si>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</si>
  <si>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</si>
  <si>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</si>
  <si>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</si>
  <si>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</si>
  <si>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</si>
  <si>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</si>
  <si>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</si>
  <si>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</si>
  <si>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</si>
  <si>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</si>
  <si>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</si>
  <si>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</si>
  <si>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</si>
  <si>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</si>
  <si>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</si>
  <si>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</si>
  <si>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</si>
  <si>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</si>
  <si>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</si>
  <si>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</si>
  <si>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</si>
  <si>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</si>
  <si>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</si>
  <si>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</si>
  <si>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</si>
  <si>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</si>
  <si>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</si>
  <si>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</si>
  <si>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</si>
  <si>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</si>
  <si>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</si>
  <si>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</si>
  <si>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</si>
  <si>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</si>
  <si>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</si>
  <si>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</si>
  <si>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</si>
  <si>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</si>
  <si>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</si>
  <si>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</si>
  <si>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</si>
  <si>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</si>
  <si>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</si>
  <si>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</si>
  <si>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</si>
  <si>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</si>
  <si>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</si>
  <si>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</si>
  <si>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</si>
  <si>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</si>
  <si>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</si>
  <si>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</si>
  <si>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</si>
  <si>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</si>
  <si>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</si>
  <si>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</si>
  <si>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</si>
  <si>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</si>
  <si>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</si>
  <si>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</si>
  <si>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</si>
  <si>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</si>
  <si>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</si>
  <si>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</si>
  <si>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</si>
  <si>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</si>
  <si>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</si>
  <si>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</si>
  <si>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</si>
  <si>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</si>
  <si>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</si>
  <si>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</si>
  <si>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</si>
  <si>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</si>
  <si>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</si>
  <si>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</si>
  <si>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</si>
  <si>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</si>
  <si>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</si>
  <si>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</si>
  <si>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</si>
  <si>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</si>
  <si>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</si>
  <si>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</si>
  <si>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</si>
  <si>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</si>
  <si>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</si>
  <si>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</si>
  <si>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</si>
  <si>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</si>
  <si>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</si>
  <si>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</si>
  <si>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</si>
  <si>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</si>
  <si>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</si>
  <si>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</si>
  <si>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</si>
  <si>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</si>
  <si>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</si>
  <si>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</si>
  <si>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</si>
  <si>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</si>
  <si>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</si>
  <si>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</si>
  <si>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</si>
  <si>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</si>
  <si>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</si>
  <si>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</si>
  <si>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</si>
  <si>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</si>
  <si>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</si>
  <si>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</si>
  <si>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</si>
  <si>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</si>
  <si>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</si>
  <si>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</si>
  <si>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</si>
  <si>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</si>
  <si>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</si>
  <si>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</si>
  <si>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</si>
  <si>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</si>
  <si>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</si>
  <si>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</si>
  <si>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</si>
  <si>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</si>
  <si>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</si>
  <si>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</si>
  <si>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</si>
  <si>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</si>
  <si>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</si>
  <si>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</si>
  <si>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</si>
  <si>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</si>
  <si>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</si>
  <si>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</si>
  <si>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</si>
  <si>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</si>
  <si>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</si>
  <si>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</si>
  <si>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</si>
  <si>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</si>
  <si>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</si>
  <si>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</si>
  <si>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</si>
  <si>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</si>
  <si>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</si>
  <si>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</si>
  <si>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</si>
  <si>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</si>
  <si>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</si>
  <si>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</si>
  <si>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</si>
  <si>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</si>
  <si>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</si>
  <si>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</si>
  <si>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</si>
  <si>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</si>
  <si>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</si>
  <si>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</si>
  <si>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</si>
  <si>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</si>
  <si>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</si>
  <si>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</si>
  <si>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</si>
  <si>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</si>
  <si>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</si>
  <si>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</si>
  <si>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</si>
  <si>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</si>
  <si>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</si>
  <si>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</si>
  <si>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</si>
  <si>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</si>
  <si>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</si>
  <si>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</si>
  <si>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</si>
  <si>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</si>
  <si>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</si>
  <si>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</si>
  <si>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</si>
  <si>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</si>
  <si>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</si>
  <si>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</si>
  <si>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</si>
  <si>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</si>
  <si>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</si>
  <si>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</si>
  <si>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</si>
  <si>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</si>
  <si>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</si>
  <si>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</si>
  <si>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</si>
  <si>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</si>
  <si>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</si>
  <si>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</si>
  <si>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</si>
  <si>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</si>
  <si>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</si>
  <si>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</si>
  <si>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</si>
  <si>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</si>
  <si>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</si>
  <si>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</si>
  <si>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</si>
  <si>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</si>
  <si>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</si>
  <si>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</si>
  <si>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</si>
  <si>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</si>
  <si>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</si>
  <si>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</si>
  <si>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</si>
  <si>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</si>
  <si>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</si>
  <si>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</si>
  <si>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</si>
  <si>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</si>
  <si>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</si>
  <si>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</si>
  <si>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</si>
  <si>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</si>
  <si>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</si>
  <si>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</si>
  <si>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</si>
  <si>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</si>
  <si>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</si>
  <si>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</si>
  <si>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</si>
  <si>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</si>
  <si>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</si>
  <si>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</si>
  <si>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</si>
  <si>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</si>
  <si>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</si>
  <si>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</si>
  <si>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</si>
  <si>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</si>
  <si>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</si>
  <si>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</si>
  <si>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</si>
  <si>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</si>
  <si>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</si>
  <si>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</si>
  <si>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</si>
  <si>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</si>
  <si>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</si>
  <si>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</si>
  <si>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</si>
  <si>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</si>
  <si>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</si>
  <si>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</si>
  <si>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</si>
  <si>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</si>
  <si>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</si>
  <si>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</si>
  <si>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</si>
  <si>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</si>
  <si>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</si>
  <si>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</si>
  <si>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</si>
  <si>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</si>
  <si>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</si>
  <si>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</si>
  <si>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</si>
  <si>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</si>
  <si>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</si>
  <si>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</si>
  <si>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</si>
  <si>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</si>
  <si>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</si>
  <si>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</si>
  <si>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</si>
  <si>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</si>
  <si>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</si>
  <si>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</si>
  <si>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</si>
  <si>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</si>
  <si>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</si>
  <si>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</si>
  <si>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</si>
  <si>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</si>
  <si>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</si>
  <si>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</si>
  <si>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</si>
  <si>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</si>
  <si>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</si>
  <si>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</si>
  <si>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</si>
  <si>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</si>
  <si>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</si>
  <si>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</si>
  <si>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</si>
  <si>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</si>
  <si>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</si>
  <si>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</si>
  <si>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</si>
  <si>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</si>
  <si>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</si>
  <si>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</si>
  <si>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</si>
  <si>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</si>
  <si>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</si>
  <si>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</si>
  <si>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</si>
  <si>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</si>
  <si>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</si>
  <si>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</si>
  <si>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</si>
  <si>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</si>
  <si>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</si>
  <si>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</si>
  <si>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</si>
  <si>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</si>
  <si>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</si>
  <si>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</si>
  <si>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</si>
  <si>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</si>
  <si>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</si>
  <si>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</si>
  <si>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</si>
  <si>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</si>
  <si>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</si>
  <si>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</si>
  <si>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</si>
  <si>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</si>
  <si>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</si>
  <si>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</si>
  <si>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</si>
  <si>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</si>
  <si>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</si>
  <si>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</si>
  <si>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</si>
  <si>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</si>
  <si>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</si>
  <si>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</si>
  <si>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</si>
  <si>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</si>
  <si>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</si>
  <si>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</si>
  <si>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</si>
  <si>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</si>
  <si>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</si>
  <si>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</si>
  <si>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</si>
  <si>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</si>
  <si>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</si>
  <si>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</si>
  <si>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</si>
  <si>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</si>
  <si>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</si>
  <si>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</si>
  <si>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</si>
  <si>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</si>
  <si>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</si>
  <si>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</si>
  <si>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</si>
  <si>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</si>
  <si>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</si>
  <si>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</si>
  <si>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</si>
  <si>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</si>
  <si>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</si>
  <si>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</si>
  <si>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</si>
  <si>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</si>
  <si>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</si>
  <si>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</si>
  <si>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</si>
  <si>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</si>
  <si>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</si>
  <si>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</si>
  <si>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</si>
  <si>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</si>
  <si>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</si>
  <si>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</si>
  <si>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</si>
  <si>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</si>
  <si>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</si>
  <si>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</si>
  <si>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</si>
  <si>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</si>
  <si>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</si>
  <si>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</si>
  <si>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</si>
  <si>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</si>
  <si>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</si>
  <si>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</si>
  <si>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</si>
  <si>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</si>
  <si>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</si>
  <si>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</si>
  <si>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</si>
  <si>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</si>
  <si>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</si>
  <si>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</si>
  <si>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</si>
  <si>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</si>
  <si>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</si>
  <si>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</si>
  <si>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</si>
  <si>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</si>
  <si>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</si>
  <si>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</si>
  <si>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</si>
  <si>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</si>
  <si>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</si>
  <si>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</si>
  <si>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</si>
  <si>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</si>
  <si>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</si>
  <si>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</si>
  <si>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</si>
  <si>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</si>
  <si>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</si>
  <si>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</si>
  <si>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</si>
  <si>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</si>
  <si>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</si>
  <si>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</si>
  <si>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</si>
  <si>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</si>
  <si>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</si>
  <si>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</si>
  <si>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</si>
  <si>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</si>
  <si>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</si>
  <si>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</si>
  <si>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</si>
  <si>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</si>
  <si>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</si>
  <si>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</si>
  <si>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</si>
  <si>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</si>
  <si>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</si>
  <si>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</si>
  <si>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</si>
  <si>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</si>
  <si>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</si>
  <si>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</si>
  <si>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</si>
  <si>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</si>
  <si>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</si>
  <si>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</si>
  <si>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</si>
  <si>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</si>
  <si>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</si>
  <si>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</si>
  <si>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</si>
  <si>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</si>
  <si>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</si>
  <si>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</si>
  <si>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</si>
  <si>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</si>
  <si>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</si>
  <si>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</si>
  <si>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</si>
  <si>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</si>
  <si>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</si>
  <si>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</si>
  <si>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</si>
  <si>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</si>
  <si>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</si>
  <si>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</si>
  <si>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</si>
  <si>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</si>
  <si>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</si>
  <si>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</si>
  <si>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</si>
  <si>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</si>
  <si>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</si>
  <si>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</si>
  <si>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</si>
  <si>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</si>
  <si>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</si>
  <si>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</si>
  <si>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</si>
  <si>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</si>
  <si>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</si>
  <si>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</si>
  <si>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</si>
  <si>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</si>
  <si>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</si>
  <si>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</si>
  <si>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</si>
  <si>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</si>
  <si>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</si>
  <si>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</si>
  <si>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</si>
  <si>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</si>
  <si>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</si>
  <si>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</si>
  <si>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</si>
  <si>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</si>
  <si>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</si>
  <si>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</si>
  <si>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</si>
  <si>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</si>
  <si>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</si>
  <si>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</si>
  <si>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</si>
  <si>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</si>
  <si>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</si>
  <si>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</si>
  <si>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</si>
  <si>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</si>
  <si>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</si>
  <si>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</si>
  <si>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</si>
  <si>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</si>
  <si>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</si>
  <si>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</si>
  <si>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</si>
  <si>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</si>
  <si>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</si>
  <si>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</si>
  <si>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</si>
  <si>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</si>
  <si>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</si>
  <si>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</si>
  <si>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</si>
  <si>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</si>
  <si>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</si>
  <si>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</si>
  <si>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</si>
  <si>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</si>
  <si>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</si>
  <si>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</si>
  <si>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</si>
  <si>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</si>
  <si>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</si>
  <si>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</si>
  <si>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</si>
  <si>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</si>
  <si>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</si>
  <si>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</si>
  <si>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</si>
  <si>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</si>
  <si>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</si>
  <si>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</si>
  <si>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</si>
  <si>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</si>
  <si>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</si>
  <si>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</si>
  <si>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</si>
  <si>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</si>
  <si>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</si>
  <si>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</si>
  <si>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</si>
  <si>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</si>
  <si>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</si>
  <si>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</si>
  <si>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</si>
  <si>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</si>
  <si>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</si>
  <si>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</si>
  <si>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</si>
  <si>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</si>
  <si>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</si>
  <si>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</si>
  <si>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</si>
  <si>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</si>
  <si>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</si>
  <si>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</si>
  <si>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</si>
  <si>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</si>
  <si>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</si>
  <si>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</si>
  <si>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</si>
  <si>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</si>
  <si>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</si>
  <si>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</si>
  <si>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</si>
  <si>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</si>
  <si>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</si>
  <si>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</si>
  <si>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</si>
  <si>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</si>
  <si>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</si>
  <si>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</si>
  <si>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</si>
  <si>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</si>
  <si>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</si>
  <si>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</si>
  <si>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</si>
  <si>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</si>
  <si>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</si>
  <si>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</si>
  <si>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</si>
  <si>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</si>
  <si>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</si>
  <si>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</si>
  <si>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</si>
  <si>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</si>
  <si>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</si>
  <si>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</si>
  <si>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</si>
  <si>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</si>
  <si>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</si>
  <si>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</si>
  <si>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</si>
  <si>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</si>
  <si>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</si>
  <si>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</si>
  <si>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</si>
  <si>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</si>
  <si>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</si>
  <si>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</si>
  <si>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</si>
  <si>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</si>
  <si>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</si>
  <si>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</si>
  <si>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</si>
  <si>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</si>
  <si>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</si>
  <si>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</si>
  <si>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</si>
  <si>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</si>
  <si>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</si>
  <si>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</si>
  <si>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</si>
  <si>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</si>
  <si>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</si>
  <si>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</si>
  <si>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</si>
  <si>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</si>
  <si>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</si>
  <si>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</si>
  <si>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</si>
  <si>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</si>
  <si>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</si>
  <si>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</si>
  <si>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</si>
  <si>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</si>
  <si>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</si>
  <si>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</si>
  <si>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</si>
  <si>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</si>
  <si>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</si>
  <si>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</si>
  <si>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</si>
  <si>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</si>
  <si>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</si>
  <si>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</si>
  <si>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</si>
  <si>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</si>
  <si>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</si>
  <si>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</si>
  <si>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</si>
  <si>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</si>
  <si>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</si>
  <si>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</si>
  <si>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</si>
  <si>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</si>
  <si>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</si>
  <si>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</si>
  <si>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</si>
  <si>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</si>
  <si>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</si>
  <si>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</si>
  <si>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</si>
  <si>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</si>
  <si>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</si>
  <si>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</si>
  <si>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</si>
  <si>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</si>
  <si>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</si>
  <si>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</si>
  <si>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</si>
  <si>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</si>
  <si>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</si>
  <si>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</si>
  <si>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</si>
  <si>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</si>
  <si>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</si>
  <si>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</si>
  <si>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</si>
  <si>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</si>
  <si>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</si>
  <si>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</si>
  <si>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</si>
  <si>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</si>
  <si>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</si>
  <si>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</si>
  <si>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</si>
  <si>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</si>
  <si>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</si>
  <si>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</si>
  <si>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</si>
  <si>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</si>
  <si>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</si>
  <si>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</si>
  <si>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</si>
  <si>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</si>
  <si>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</si>
  <si>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</si>
  <si>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</si>
  <si>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</si>
  <si>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</si>
  <si>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</si>
  <si>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</si>
  <si>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</si>
  <si>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</si>
  <si>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</si>
  <si>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</si>
  <si>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</si>
  <si>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</si>
  <si>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</si>
  <si>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</si>
  <si>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</si>
  <si>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</si>
  <si>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</si>
  <si>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</si>
  <si>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</si>
  <si>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</si>
  <si>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</si>
  <si>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</si>
  <si>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</si>
  <si>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</si>
  <si>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</si>
  <si>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</si>
  <si>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</si>
  <si>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</si>
  <si>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</si>
  <si>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</si>
  <si>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</si>
  <si>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</si>
  <si>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</si>
  <si>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</si>
  <si>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</si>
  <si>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</si>
  <si>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</si>
  <si>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</si>
  <si>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</si>
  <si>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</si>
  <si>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</si>
  <si>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</si>
  <si>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</si>
  <si>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</si>
  <si>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</si>
  <si>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</si>
  <si>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</si>
  <si>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</si>
  <si>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</si>
  <si>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</si>
  <si>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</si>
  <si>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</si>
  <si>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</si>
  <si>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</si>
  <si>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</si>
  <si>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</si>
  <si>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</si>
  <si>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</si>
  <si>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</si>
  <si>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</si>
  <si>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</si>
  <si>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</si>
  <si>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</si>
  <si>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</si>
  <si>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</si>
  <si>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</si>
  <si>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</si>
  <si>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</si>
  <si>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</si>
  <si>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</si>
  <si>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</si>
  <si>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</si>
  <si>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</si>
  <si>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</si>
  <si>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</si>
  <si>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</si>
  <si>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</si>
  <si>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</si>
  <si>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</si>
  <si>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</si>
  <si>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</si>
  <si>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</si>
  <si>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</si>
  <si>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</si>
  <si>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</si>
  <si>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</si>
  <si>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</si>
  <si>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</si>
  <si>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</si>
  <si>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</si>
  <si>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</si>
  <si>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</si>
  <si>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</si>
  <si>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</si>
  <si>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</si>
  <si>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</si>
  <si>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</si>
  <si>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</si>
  <si>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</si>
  <si>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</si>
  <si>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</si>
  <si>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</si>
  <si>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</si>
  <si>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</si>
  <si>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</si>
  <si>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</si>
  <si>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</si>
  <si>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</si>
  <si>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</si>
  <si>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</si>
  <si>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</si>
  <si>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</si>
  <si>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</si>
  <si>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</si>
  <si>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</si>
  <si>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</si>
  <si>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</si>
  <si>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</si>
  <si>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</si>
  <si>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</si>
  <si>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</si>
  <si>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</si>
  <si>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</si>
  <si>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</si>
  <si>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</si>
  <si>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</si>
  <si>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</si>
  <si>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</si>
  <si>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</si>
  <si>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</si>
  <si>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</si>
  <si>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</si>
  <si>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</si>
  <si>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</si>
  <si>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</si>
  <si>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</si>
  <si>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</si>
  <si>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</si>
  <si>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</si>
  <si>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</si>
  <si>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</si>
  <si>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</si>
  <si>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</si>
  <si>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</si>
  <si>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</si>
  <si>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</si>
  <si>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</si>
  <si>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</si>
  <si>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</si>
  <si>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</si>
  <si>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</si>
  <si>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</si>
  <si>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</si>
  <si>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</si>
  <si>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</si>
  <si>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</si>
  <si>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</si>
  <si>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</si>
  <si>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</si>
  <si>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</si>
  <si>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</si>
  <si>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</si>
  <si>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</si>
  <si>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</si>
  <si>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</si>
  <si>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</si>
  <si>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</si>
  <si>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</si>
  <si>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</si>
  <si>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</si>
  <si>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</si>
  <si>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</si>
  <si>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</si>
  <si>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</si>
  <si>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</si>
  <si>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</si>
  <si>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</si>
  <si>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</si>
  <si>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</si>
  <si>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</si>
  <si>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</si>
  <si>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</si>
  <si>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</si>
  <si>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</si>
  <si>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</si>
  <si>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</si>
  <si>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</si>
  <si>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</si>
  <si>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</si>
  <si>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</si>
  <si>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</si>
  <si>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</si>
  <si>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</si>
  <si>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</si>
  <si>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</si>
  <si>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</si>
  <si>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</si>
  <si>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</si>
  <si>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</si>
  <si>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</si>
  <si>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</si>
  <si>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</si>
  <si>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</si>
  <si>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</si>
  <si>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</si>
  <si>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</si>
  <si>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</si>
  <si>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</si>
  <si>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</si>
  <si>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</si>
  <si>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</si>
  <si>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</si>
  <si>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</si>
  <si>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</si>
  <si>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</si>
  <si>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</si>
  <si>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</si>
  <si>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</si>
  <si>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</si>
  <si>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</si>
  <si>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</si>
  <si>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</si>
  <si>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</si>
  <si>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</si>
  <si>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</si>
  <si>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</si>
  <si>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</si>
  <si>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</si>
  <si>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</si>
  <si>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</si>
  <si>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</si>
  <si>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</si>
  <si>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</si>
  <si>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</si>
  <si>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</si>
  <si>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</si>
  <si>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</si>
  <si>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</si>
  <si>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</si>
  <si>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</si>
  <si>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</si>
  <si>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</si>
  <si>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</si>
  <si>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</si>
  <si>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</si>
  <si>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</si>
  <si>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</si>
  <si>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</si>
  <si>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</si>
  <si>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</si>
  <si>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</si>
  <si>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</si>
  <si>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</si>
  <si>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</si>
  <si>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</si>
  <si>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</si>
  <si>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</si>
  <si>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</si>
  <si>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</si>
  <si>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</si>
  <si>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</si>
  <si>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</si>
  <si>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</si>
  <si>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</si>
  <si>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</si>
  <si>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</si>
  <si>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</si>
  <si>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</si>
  <si>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</si>
  <si>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</si>
  <si>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</si>
  <si>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</si>
  <si>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</si>
  <si>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</si>
  <si>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</si>
  <si>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</si>
  <si>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</si>
  <si>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</si>
  <si>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</si>
  <si>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</si>
  <si>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</si>
  <si>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</si>
  <si>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</si>
  <si>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</si>
  <si>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</si>
  <si>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</si>
  <si>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</si>
  <si>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</si>
  <si>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</si>
  <si>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</si>
  <si>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</si>
  <si>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</si>
  <si>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</si>
  <si>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</si>
  <si>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</si>
  <si>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</si>
  <si>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</si>
  <si>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</si>
  <si>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</si>
  <si>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</si>
  <si>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</si>
  <si>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</si>
  <si>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</si>
  <si>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</si>
  <si>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</si>
  <si>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</si>
  <si>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</si>
  <si>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</si>
  <si>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</si>
  <si>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</si>
  <si>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</si>
  <si>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</si>
  <si>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</si>
  <si>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</si>
  <si>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</si>
  <si>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</si>
  <si>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</si>
  <si>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</si>
  <si>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</si>
  <si>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</si>
  <si>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</si>
  <si>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</si>
  <si>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</si>
  <si>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</si>
  <si>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</si>
  <si>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</si>
  <si>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</si>
  <si>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</si>
  <si>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</si>
  <si>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</si>
  <si>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</si>
  <si>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</si>
  <si>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</si>
  <si>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</si>
  <si>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</si>
  <si>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</si>
  <si>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</si>
  <si>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</si>
  <si>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</si>
  <si>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</si>
  <si>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</si>
  <si>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</si>
  <si>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</si>
  <si>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</si>
  <si>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</si>
  <si>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</si>
  <si>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</si>
  <si>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</si>
  <si>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</si>
  <si>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</si>
  <si>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</si>
  <si>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</si>
  <si>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</si>
  <si>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</si>
  <si>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</si>
  <si>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</si>
  <si>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</si>
  <si>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</si>
  <si>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</si>
  <si>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</si>
  <si>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</si>
  <si>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</si>
  <si>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</si>
  <si>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</si>
  <si>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</si>
  <si>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</si>
  <si>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</si>
  <si>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</si>
  <si>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</si>
  <si>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</si>
  <si>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</si>
  <si>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</si>
  <si>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</si>
  <si>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</si>
  <si>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</si>
  <si>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</si>
  <si>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</si>
  <si>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</si>
  <si>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</si>
  <si>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</si>
  <si>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</si>
  <si>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</si>
  <si>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</si>
  <si>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</si>
  <si>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</si>
  <si>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</si>
  <si>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</si>
  <si>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</si>
  <si>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</si>
  <si>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</si>
  <si>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</si>
  <si>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</si>
  <si>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</si>
  <si>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</si>
  <si>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</si>
  <si>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</si>
  <si>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</si>
  <si>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</si>
  <si>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</si>
  <si>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</si>
  <si>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</si>
  <si>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</si>
  <si>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</si>
  <si>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</si>
  <si>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</si>
  <si>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</si>
  <si>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</si>
  <si>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</si>
  <si>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</si>
  <si>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</si>
  <si>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</si>
  <si>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</si>
  <si>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</si>
  <si>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</si>
  <si>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</si>
  <si>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</si>
  <si>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</si>
  <si>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</si>
  <si>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</si>
  <si>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</si>
  <si>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</si>
  <si>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</si>
  <si>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</si>
  <si>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</si>
  <si>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</si>
  <si>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</si>
  <si>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</si>
  <si>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</si>
  <si>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</si>
  <si>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</si>
  <si>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</si>
  <si>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</si>
  <si>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</si>
  <si>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</si>
  <si>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</si>
  <si>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</si>
  <si>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</si>
  <si>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</si>
  <si>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</si>
  <si>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</si>
  <si>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</si>
  <si>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</si>
  <si>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</si>
  <si>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</si>
  <si>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</si>
  <si>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</si>
  <si>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</si>
  <si>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</si>
  <si>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</si>
  <si>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</si>
  <si>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</si>
  <si>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</si>
  <si>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</si>
  <si>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</si>
  <si>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</si>
  <si>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</si>
  <si>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</si>
  <si>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</si>
  <si>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</si>
  <si>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</si>
  <si>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</si>
  <si>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</si>
  <si>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</si>
  <si>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</si>
  <si>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</si>
  <si>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</si>
  <si>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</si>
  <si>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</si>
  <si>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</si>
  <si>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</si>
  <si>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</si>
  <si>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</si>
  <si>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</si>
  <si>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</si>
  <si>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</si>
  <si>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</si>
  <si>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</si>
  <si>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</si>
  <si>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</si>
  <si>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</si>
  <si>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</si>
  <si>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</si>
  <si>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</si>
  <si>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</si>
  <si>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</si>
  <si>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</si>
  <si>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</si>
  <si>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</si>
  <si>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</si>
  <si>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</si>
  <si>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</si>
  <si>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</si>
  <si>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</si>
  <si>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</si>
  <si>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</si>
  <si>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</si>
  <si>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</si>
  <si>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</si>
  <si>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</si>
  <si>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</si>
  <si>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</si>
  <si>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</si>
  <si>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</si>
  <si>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</si>
  <si>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</si>
  <si>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</si>
  <si>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</si>
  <si>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</si>
  <si>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</si>
  <si>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</si>
  <si>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</si>
  <si>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</si>
  <si>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</si>
  <si>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</si>
  <si>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</si>
  <si>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</si>
  <si>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</si>
  <si>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</si>
  <si>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</si>
  <si>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</si>
  <si>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</si>
  <si>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</si>
  <si>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</si>
  <si>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</si>
  <si>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</si>
  <si>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</si>
  <si>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</si>
  <si>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</si>
  <si>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</si>
  <si>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</si>
  <si>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</si>
  <si>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</si>
  <si>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</si>
  <si>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</si>
  <si>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</si>
  <si>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</si>
  <si>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</si>
  <si>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</si>
  <si>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</si>
  <si>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</si>
  <si>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</si>
  <si>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</si>
  <si>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</si>
  <si>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</si>
  <si>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</si>
  <si>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</si>
  <si>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</si>
  <si>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</si>
  <si>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</si>
  <si>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</si>
  <si>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</si>
  <si>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</si>
  <si>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</si>
  <si>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</si>
  <si>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</si>
  <si>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</si>
  <si>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</si>
  <si>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</si>
  <si>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</si>
  <si>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</si>
  <si>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</si>
  <si>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</si>
  <si>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</si>
  <si>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</si>
  <si>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</si>
  <si>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</si>
  <si>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</si>
  <si>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</si>
  <si>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</si>
  <si>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</si>
  <si>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</si>
  <si>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</si>
  <si>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</si>
  <si>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</si>
  <si>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</si>
  <si>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</si>
  <si>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</si>
  <si>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</si>
  <si>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</si>
  <si>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</si>
  <si>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</si>
  <si>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</si>
  <si>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</si>
  <si>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</si>
  <si>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</si>
  <si>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</si>
  <si>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</si>
  <si>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</si>
  <si>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</si>
  <si>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</si>
  <si>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</si>
  <si>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</si>
  <si>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</si>
  <si>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</si>
  <si>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</si>
  <si>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</si>
  <si>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</si>
  <si>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</si>
  <si>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</si>
  <si>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</si>
  <si>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</si>
  <si>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</si>
  <si>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</si>
  <si>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</si>
  <si>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</si>
  <si>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</si>
  <si>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</si>
  <si>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</si>
  <si>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</si>
  <si>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</si>
  <si>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</si>
  <si>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</si>
  <si>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</si>
  <si>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</si>
  <si>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</si>
  <si>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</si>
  <si>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</si>
  <si>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</si>
  <si>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</si>
  <si>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</si>
  <si>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</si>
  <si>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</si>
  <si>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</si>
  <si>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</si>
  <si>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</si>
  <si>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</si>
  <si>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</si>
  <si>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</si>
  <si>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</si>
  <si>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</si>
  <si>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</si>
  <si>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</si>
  <si>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</si>
  <si>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</si>
  <si>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</si>
  <si>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</si>
  <si>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</si>
  <si>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</si>
  <si>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</si>
  <si>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</si>
  <si>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</si>
  <si>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</si>
  <si>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</si>
  <si>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</si>
  <si>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</si>
  <si>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</si>
  <si>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</si>
  <si>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</si>
  <si>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</si>
  <si>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</si>
  <si>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</si>
  <si>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</si>
  <si>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</si>
  <si>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</si>
  <si>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</si>
  <si>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</si>
  <si>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</si>
  <si>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</si>
  <si>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</si>
  <si>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</si>
  <si>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</si>
  <si>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</si>
  <si>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</si>
  <si>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</si>
  <si>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</si>
  <si>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</si>
  <si>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</si>
  <si>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</si>
  <si>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</si>
  <si>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</si>
  <si>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</si>
  <si>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</si>
  <si>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</si>
  <si>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</si>
  <si>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</si>
  <si>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</si>
  <si>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</si>
  <si>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</si>
  <si>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</si>
  <si>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</si>
  <si>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</si>
  <si>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</si>
  <si>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</si>
  <si>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</si>
  <si>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</si>
  <si>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</si>
  <si>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</si>
  <si>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</si>
  <si>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</si>
  <si>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</si>
  <si>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</si>
  <si>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</si>
  <si>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</si>
  <si>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</si>
  <si>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</si>
  <si>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</si>
  <si>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</si>
  <si>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</si>
  <si>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</si>
  <si>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</si>
  <si>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</si>
  <si>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</si>
  <si>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</si>
  <si>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</si>
  <si>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</si>
  <si>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</si>
  <si>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</si>
  <si>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</si>
  <si>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</si>
  <si>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</si>
  <si>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</si>
  <si>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</si>
  <si>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</si>
  <si>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</si>
  <si>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</si>
  <si>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</si>
  <si>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</si>
  <si>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</si>
  <si>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</si>
  <si>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</si>
  <si>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</si>
  <si>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</si>
  <si>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</si>
  <si>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</si>
  <si>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</si>
  <si>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</si>
  <si>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</si>
  <si>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</si>
  <si>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</si>
  <si>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</si>
  <si>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</si>
  <si>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</si>
  <si>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</si>
  <si>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</si>
  <si>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</si>
  <si>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</si>
  <si>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</si>
  <si>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</si>
  <si>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</si>
  <si>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</si>
  <si>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</si>
  <si>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</si>
  <si>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</si>
  <si>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</si>
  <si>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</si>
  <si>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</si>
  <si>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</si>
  <si>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</si>
  <si>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</si>
  <si>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</si>
  <si>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</si>
  <si>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</si>
  <si>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</si>
  <si>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</si>
  <si>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</si>
  <si>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</si>
  <si>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</si>
  <si>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</si>
  <si>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</si>
  <si>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</si>
  <si>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</si>
  <si>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</si>
  <si>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</si>
  <si>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</si>
  <si>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</si>
  <si>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</si>
  <si>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</si>
  <si>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</si>
  <si>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</si>
  <si>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</si>
  <si>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</si>
  <si>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</si>
  <si>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</si>
  <si>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</si>
  <si>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</si>
  <si>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</si>
  <si>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</si>
  <si>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</si>
  <si>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</si>
  <si>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</si>
  <si>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</si>
  <si>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</si>
  <si>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</si>
  <si>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</si>
  <si>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</si>
  <si>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</si>
  <si>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</si>
  <si>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</si>
  <si>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</si>
  <si>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</si>
  <si>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</si>
  <si>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</si>
  <si>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</si>
  <si>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</si>
  <si>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</si>
  <si>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</si>
  <si>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</si>
  <si>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</si>
  <si>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</si>
  <si>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</si>
  <si>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</si>
  <si>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</si>
  <si>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</si>
  <si>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</si>
  <si>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</si>
  <si>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</si>
  <si>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</si>
  <si>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</si>
  <si>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</si>
  <si>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</si>
  <si>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</si>
  <si>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</si>
  <si>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</si>
  <si>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</si>
  <si>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</si>
  <si>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</si>
  <si>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</si>
  <si>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</si>
  <si>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</si>
  <si>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</si>
  <si>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</si>
  <si>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</si>
  <si>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</si>
  <si>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</si>
  <si>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</si>
  <si>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</si>
  <si>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</si>
  <si>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</si>
  <si>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</si>
  <si>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</si>
  <si>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</si>
  <si>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</si>
  <si>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</si>
  <si>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</si>
  <si>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</si>
  <si>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</si>
  <si>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</si>
  <si>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</si>
  <si>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</si>
  <si>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</si>
  <si>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</si>
  <si>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</si>
  <si>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</si>
  <si>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</si>
  <si>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</si>
  <si>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</si>
  <si>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</si>
  <si>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</si>
  <si>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</si>
  <si>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</si>
  <si>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</si>
  <si>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</si>
  <si>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</si>
  <si>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</si>
  <si>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</si>
  <si>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</si>
  <si>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</si>
  <si>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</si>
  <si>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</si>
  <si>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</si>
  <si>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</si>
  <si>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</si>
  <si>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</si>
  <si>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</si>
  <si>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</si>
  <si>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</si>
  <si>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</si>
  <si>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</si>
  <si>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</si>
  <si>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</si>
  <si>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</si>
  <si>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</si>
  <si>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</si>
  <si>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</si>
  <si>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</si>
  <si>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</si>
  <si>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</si>
  <si>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</si>
  <si>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</si>
  <si>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</si>
  <si>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</si>
  <si>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</si>
  <si>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</si>
  <si>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</si>
  <si>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</si>
  <si>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</si>
  <si>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</si>
  <si>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</si>
  <si>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</si>
  <si>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</si>
  <si>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</si>
  <si>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</si>
  <si>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</si>
  <si>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</si>
  <si>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</si>
  <si>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</si>
  <si>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</si>
  <si>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</si>
  <si>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</si>
  <si>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</si>
  <si>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</si>
  <si>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</si>
  <si>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</si>
  <si>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</si>
  <si>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</si>
  <si>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</si>
  <si>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</si>
  <si>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</si>
  <si>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</si>
  <si>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</si>
  <si>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</si>
  <si>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</si>
  <si>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</si>
  <si>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</si>
  <si>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</si>
  <si>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</si>
  <si>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</si>
  <si>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</si>
  <si>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</si>
  <si>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</si>
  <si>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</si>
  <si>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</si>
  <si>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</si>
  <si>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</si>
  <si>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</si>
  <si>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</si>
  <si>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</si>
  <si>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</si>
  <si>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</si>
  <si>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</si>
  <si>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</si>
  <si>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</si>
  <si>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</si>
  <si>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</si>
  <si>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</si>
  <si>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</si>
  <si>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</si>
  <si>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</si>
  <si>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</si>
  <si>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</si>
  <si>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</si>
  <si>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</si>
  <si>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</si>
  <si>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</si>
  <si>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</si>
  <si>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</si>
  <si>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</si>
  <si>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</si>
  <si>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</si>
  <si>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</si>
  <si>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</si>
  <si>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</si>
  <si>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</si>
  <si>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</si>
  <si>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</si>
  <si>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</si>
  <si>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</si>
  <si>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</si>
  <si>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</si>
  <si>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</si>
  <si>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</si>
  <si>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</si>
  <si>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</si>
  <si>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</si>
  <si>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</si>
  <si>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</si>
  <si>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</si>
  <si>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</si>
  <si>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</si>
  <si>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</si>
  <si>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</si>
  <si>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</si>
  <si>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</si>
  <si>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</si>
  <si>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</si>
  <si>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</si>
  <si>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</si>
  <si>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</si>
  <si>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</si>
  <si>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</si>
  <si>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</si>
  <si>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</si>
  <si>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</si>
  <si>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</si>
  <si>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</si>
  <si>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</si>
  <si>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</si>
  <si>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</si>
  <si>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</si>
  <si>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</si>
  <si>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</si>
  <si>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</si>
  <si>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</si>
  <si>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</si>
  <si>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</si>
  <si>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</si>
  <si>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</si>
  <si>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</si>
  <si>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</si>
  <si>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</si>
  <si>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</si>
  <si>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</si>
  <si>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</si>
  <si>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</si>
  <si>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</si>
  <si>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</si>
  <si>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</si>
  <si>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</si>
  <si>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</si>
  <si>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</si>
  <si>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</si>
  <si>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</si>
  <si>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</si>
  <si>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</si>
  <si>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</si>
  <si>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</si>
  <si>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</si>
  <si>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</si>
  <si>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</si>
  <si>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</si>
  <si>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</si>
  <si>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</si>
  <si>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</si>
  <si>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</si>
  <si>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</si>
  <si>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</si>
  <si>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</si>
  <si>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</si>
  <si>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</si>
  <si>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</si>
  <si>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</si>
  <si>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</si>
  <si>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</si>
  <si>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</si>
  <si>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</si>
  <si>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</si>
  <si>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</si>
  <si>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</si>
  <si>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</si>
  <si>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</si>
  <si>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</si>
  <si>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</si>
  <si>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</si>
  <si>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</si>
  <si>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</si>
  <si>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</si>
  <si>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</si>
  <si>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</si>
  <si>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</si>
  <si>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</si>
  <si>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</si>
  <si>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</si>
  <si>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</si>
  <si>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</si>
  <si>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</si>
  <si>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</si>
  <si>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</si>
  <si>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</si>
  <si>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</si>
  <si>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</si>
  <si>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</si>
  <si>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</si>
  <si>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</si>
  <si>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</si>
  <si>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</si>
  <si>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</si>
  <si>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</si>
  <si>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</si>
  <si>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</si>
  <si>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</si>
  <si>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</si>
  <si>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</si>
  <si>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</si>
  <si>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</si>
  <si>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</si>
  <si>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</si>
  <si>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</si>
  <si>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</si>
  <si>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</si>
  <si>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</si>
  <si>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</si>
  <si>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</si>
  <si>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</si>
  <si>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</si>
  <si>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</si>
  <si>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</si>
  <si>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</si>
  <si>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</si>
  <si>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</si>
  <si>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</si>
  <si>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</si>
  <si>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</si>
  <si>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</si>
  <si>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</si>
  <si>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</si>
  <si>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</si>
  <si>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</si>
  <si>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</si>
  <si>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</si>
  <si>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</si>
  <si>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</si>
  <si>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</si>
  <si>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</si>
  <si>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</si>
  <si>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</si>
  <si>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</si>
  <si>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</si>
  <si>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</si>
  <si>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</si>
  <si>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</si>
  <si>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</si>
  <si>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</si>
  <si>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</si>
  <si>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</si>
  <si>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</si>
  <si>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</si>
  <si>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</si>
  <si>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</si>
  <si>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</si>
  <si>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</si>
  <si>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</si>
  <si>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</si>
  <si>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</si>
  <si>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</si>
  <si>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</si>
  <si>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</si>
  <si>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</si>
  <si>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</si>
  <si>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</si>
  <si>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</si>
  <si>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</si>
  <si>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</si>
  <si>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</si>
  <si>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</si>
  <si>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</si>
  <si>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</si>
  <si>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</si>
  <si>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</si>
  <si>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</si>
  <si>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</si>
  <si>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</si>
  <si>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</si>
  <si>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</si>
  <si>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</si>
  <si>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</si>
  <si>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</si>
  <si>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</si>
  <si>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</si>
  <si>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</si>
  <si>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</si>
  <si>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</si>
  <si>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</si>
  <si>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</si>
  <si>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</si>
  <si>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</si>
  <si>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</si>
  <si>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</si>
  <si>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</si>
  <si>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</si>
  <si>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</si>
  <si>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</si>
  <si>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</si>
  <si>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</si>
  <si>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</si>
  <si>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</si>
  <si>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</si>
  <si>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</si>
  <si>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</si>
  <si>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</si>
  <si>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</si>
  <si>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</si>
  <si>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</si>
  <si>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</si>
  <si>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</si>
  <si>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</si>
  <si>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</si>
  <si>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</si>
  <si>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</si>
  <si>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</si>
  <si>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</si>
  <si>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</si>
  <si>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</si>
  <si>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</si>
  <si>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</si>
  <si>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</si>
  <si>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</si>
  <si>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</si>
  <si>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</si>
  <si>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</si>
  <si>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</si>
  <si>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</si>
  <si>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</si>
  <si>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</si>
  <si>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</si>
  <si>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</si>
  <si>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</si>
  <si>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</si>
  <si>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</si>
  <si>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</si>
  <si>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</si>
  <si>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</si>
  <si>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</si>
  <si>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</si>
  <si>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</si>
  <si>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</si>
  <si>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</si>
  <si>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</si>
  <si>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</si>
  <si>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</si>
  <si>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</si>
  <si>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</si>
  <si>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</si>
  <si>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</si>
  <si>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</si>
  <si>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</si>
  <si>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</si>
  <si>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</si>
  <si>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</si>
  <si>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</si>
  <si>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</si>
  <si>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</si>
  <si>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</si>
  <si>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</si>
  <si>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</si>
  <si>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</si>
  <si>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</si>
  <si>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</si>
  <si>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</si>
  <si>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</si>
  <si>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</si>
  <si>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</si>
  <si>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</si>
  <si>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</si>
  <si>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</si>
  <si>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</si>
  <si>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</si>
  <si>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</si>
  <si>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</si>
  <si>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</si>
  <si>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</si>
  <si>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</si>
  <si>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</si>
  <si>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</si>
  <si>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</si>
  <si>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</si>
  <si>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</si>
  <si>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</si>
  <si>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</si>
  <si>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</si>
  <si>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</si>
  <si>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</si>
  <si>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</si>
  <si>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</si>
  <si>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</si>
  <si>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</si>
  <si>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</si>
  <si>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</si>
  <si>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</si>
  <si>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</si>
  <si>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</si>
  <si>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</si>
  <si>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</si>
  <si>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</si>
  <si>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</si>
  <si>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</si>
  <si>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</si>
  <si>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</si>
  <si>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</si>
  <si>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</si>
  <si>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</si>
  <si>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</si>
  <si>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</si>
  <si>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</si>
  <si>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</si>
  <si>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</si>
  <si>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</si>
  <si>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</si>
  <si>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</si>
  <si>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</si>
  <si>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</si>
  <si>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</si>
  <si>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</si>
  <si>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</si>
  <si>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</si>
  <si>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</si>
  <si>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</si>
  <si>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</si>
  <si>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</si>
  <si>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</si>
  <si>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</si>
  <si>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</si>
  <si>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</si>
  <si>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</si>
  <si>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</si>
  <si>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</si>
  <si>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</si>
  <si>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</si>
  <si>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</si>
  <si>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</si>
  <si>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</si>
  <si>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</si>
  <si>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</si>
  <si>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</si>
  <si>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</si>
  <si>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</si>
  <si>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</si>
  <si>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</si>
  <si>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</si>
  <si>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</si>
  <si>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</si>
  <si>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</si>
  <si>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</si>
  <si>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</si>
  <si>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</si>
  <si>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</si>
  <si>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</si>
  <si>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</si>
  <si>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</si>
  <si>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</si>
  <si>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</si>
  <si>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</si>
  <si>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</si>
  <si>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</si>
  <si>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</si>
  <si>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</si>
  <si>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</si>
  <si>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</si>
  <si>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</si>
  <si>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</si>
  <si>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</si>
  <si>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</si>
  <si>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</si>
  <si>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</si>
  <si>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</si>
  <si>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</si>
  <si>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</si>
  <si>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</si>
  <si>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</si>
  <si>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</si>
  <si>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</si>
  <si>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</si>
  <si>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</si>
  <si>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</si>
  <si>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</si>
  <si>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</si>
  <si>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</si>
  <si>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</si>
  <si>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</si>
  <si>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</si>
  <si>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</si>
  <si>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</si>
  <si>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</si>
  <si>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</si>
  <si>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</si>
  <si>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</si>
  <si>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</si>
  <si>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</si>
  <si>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</si>
  <si>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</si>
  <si>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</si>
  <si>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</si>
  <si>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</si>
  <si>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</si>
  <si>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</si>
  <si>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</si>
  <si>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</si>
  <si>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</si>
  <si>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</si>
  <si>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</si>
  <si>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</si>
  <si>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</si>
  <si>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</si>
  <si>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</si>
  <si>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</si>
  <si>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</si>
  <si>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</si>
  <si>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</si>
  <si>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</si>
  <si>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</si>
  <si>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</si>
  <si>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</si>
  <si>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</si>
  <si>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</si>
  <si>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</si>
  <si>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</si>
  <si>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</si>
  <si>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</si>
  <si>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</si>
  <si>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</si>
  <si>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</si>
  <si>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</si>
  <si>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</si>
  <si>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</si>
  <si>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</si>
  <si>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</si>
  <si>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</si>
  <si>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</si>
  <si>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</si>
  <si>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</si>
  <si>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</si>
  <si>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</si>
  <si>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</si>
  <si>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</si>
  <si>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</si>
  <si>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</si>
  <si>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</si>
  <si>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</si>
  <si>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</si>
  <si>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</si>
  <si>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</si>
  <si>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</si>
  <si>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</si>
  <si>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</si>
  <si>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</si>
  <si>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</si>
  <si>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</si>
  <si>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</si>
  <si>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</si>
  <si>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</si>
  <si>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</si>
  <si>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</si>
  <si>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</si>
  <si>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</si>
  <si>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</si>
  <si>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</si>
  <si>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</si>
  <si>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</si>
  <si>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</si>
  <si>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</si>
  <si>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</si>
  <si>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</si>
  <si>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</si>
  <si>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</si>
  <si>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</si>
  <si>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</si>
  <si>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</si>
  <si>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</si>
  <si>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</si>
  <si>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</si>
  <si>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</si>
  <si>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</si>
  <si>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</si>
  <si>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</si>
  <si>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</si>
  <si>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</si>
  <si>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</si>
  <si>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</si>
  <si>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</si>
  <si>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</si>
  <si>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</si>
  <si>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</si>
  <si>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</si>
  <si>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</si>
  <si>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</si>
  <si>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</si>
  <si>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</si>
  <si>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</si>
  <si>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</si>
  <si>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</si>
  <si>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</si>
  <si>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</si>
  <si>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</si>
  <si>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</si>
  <si>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</si>
  <si>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</si>
  <si>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</si>
  <si>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</si>
  <si>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</si>
  <si>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</si>
  <si>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</si>
  <si>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</si>
  <si>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</si>
  <si>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</si>
  <si>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</si>
  <si>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</si>
  <si>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</si>
  <si>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</si>
  <si>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</si>
  <si>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</si>
  <si>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</si>
  <si>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</si>
  <si>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</si>
  <si>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</si>
  <si>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</si>
  <si>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</si>
  <si>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</si>
  <si>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</si>
  <si>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</si>
  <si>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</si>
  <si>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</si>
  <si>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</si>
  <si>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</si>
  <si>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</si>
  <si>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</si>
  <si>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</si>
  <si>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</si>
  <si>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</si>
  <si>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</si>
  <si>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</si>
  <si>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</si>
  <si>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</si>
  <si>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</si>
  <si>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</si>
  <si>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</si>
  <si>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</si>
  <si>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</si>
  <si>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</si>
  <si>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</si>
  <si>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</si>
  <si>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</si>
  <si>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</si>
  <si>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</si>
  <si>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</si>
  <si>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</si>
  <si>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</si>
  <si>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</si>
  <si>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</si>
  <si>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</si>
  <si>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</si>
  <si>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</si>
  <si>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</si>
  <si>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</si>
  <si>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</si>
  <si>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</si>
  <si>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</si>
  <si>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</si>
  <si>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</si>
  <si>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</si>
  <si>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</si>
  <si>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</si>
  <si>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</si>
  <si>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</si>
  <si>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</si>
  <si>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</si>
  <si>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</si>
  <si>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</si>
  <si>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</si>
  <si>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</si>
  <si>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</si>
  <si>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</si>
  <si>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</si>
  <si>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</si>
  <si>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</si>
  <si>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</si>
  <si>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</si>
  <si>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</si>
  <si>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</si>
  <si>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</si>
  <si>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</si>
  <si>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</si>
  <si>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</si>
  <si>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</si>
  <si>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</si>
  <si>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</si>
  <si>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</si>
  <si>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</si>
  <si>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</si>
  <si>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</si>
  <si>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</si>
  <si>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</si>
  <si>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</si>
  <si>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</si>
  <si>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</si>
  <si>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</si>
  <si>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</si>
  <si>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</si>
  <si>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</si>
  <si>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</si>
  <si>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</si>
  <si>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</si>
  <si>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</si>
  <si>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</si>
  <si>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</si>
  <si>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</si>
  <si>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</si>
  <si>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</si>
  <si>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</si>
  <si>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</si>
  <si>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</si>
  <si>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</si>
  <si>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</si>
  <si>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</si>
  <si>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</si>
  <si>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</si>
  <si>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</si>
  <si>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</si>
  <si>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</si>
  <si>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</si>
  <si>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</si>
  <si>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</si>
  <si>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</si>
  <si>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</si>
  <si>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</si>
  <si>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</si>
  <si>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</si>
  <si>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</si>
  <si>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</si>
  <si>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</si>
  <si>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</si>
  <si>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</si>
  <si>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</si>
  <si>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</si>
  <si>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</si>
  <si>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</si>
  <si>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</si>
  <si>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</si>
  <si>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</si>
  <si>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</si>
  <si>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</si>
  <si>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</si>
  <si>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</si>
  <si>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</si>
  <si>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</si>
  <si>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</si>
  <si>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</si>
  <si>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</si>
  <si>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</si>
  <si>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</si>
  <si>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</si>
  <si>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</si>
  <si>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</si>
  <si>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</si>
  <si>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</si>
  <si>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</si>
  <si>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</si>
  <si>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</si>
  <si>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</si>
  <si>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</si>
  <si>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</si>
  <si>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</si>
  <si>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</si>
  <si>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</si>
  <si>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</si>
  <si>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</si>
  <si>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</si>
  <si>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</si>
  <si>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</si>
  <si>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</si>
  <si>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</si>
  <si>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</si>
  <si>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</si>
  <si>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</si>
  <si>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</si>
  <si>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</si>
  <si>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</si>
  <si>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</si>
  <si>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</si>
  <si>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</si>
  <si>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</si>
  <si>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</si>
  <si>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</si>
  <si>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</si>
  <si>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</si>
  <si>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</si>
  <si>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</si>
  <si>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</si>
  <si>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</si>
  <si>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</si>
  <si>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</si>
  <si>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</si>
  <si>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</si>
  <si>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</si>
  <si>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</si>
  <si>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</si>
  <si>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</si>
  <si>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</si>
  <si>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</si>
  <si>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</si>
  <si>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</si>
  <si>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</si>
  <si>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</si>
  <si>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</si>
  <si>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</si>
  <si>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</si>
  <si>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</si>
  <si>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</si>
  <si>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</si>
  <si>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</si>
  <si>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</si>
  <si>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</si>
  <si>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</si>
  <si>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</si>
  <si>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</si>
  <si>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</si>
  <si>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</si>
  <si>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</si>
  <si>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</si>
  <si>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</si>
  <si>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</si>
  <si>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</si>
  <si>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</si>
  <si>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</si>
  <si>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</si>
  <si>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</si>
  <si>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</si>
  <si>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</si>
  <si>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</si>
  <si>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</si>
  <si>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</si>
  <si>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</si>
  <si>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</si>
  <si>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</si>
  <si>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</si>
  <si>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</si>
  <si>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</si>
  <si>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</si>
  <si>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</si>
  <si>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</si>
  <si>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</si>
  <si>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</si>
  <si>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</si>
  <si>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</si>
  <si>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</si>
  <si>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</si>
  <si>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</si>
  <si>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</si>
  <si>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</si>
  <si>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</si>
  <si>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</si>
  <si>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</si>
  <si>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</si>
  <si>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</si>
  <si>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</si>
  <si>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</si>
  <si>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</si>
  <si>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</si>
  <si>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</si>
  <si>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</si>
  <si>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</si>
  <si>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</si>
  <si>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</si>
  <si>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</si>
  <si>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</si>
  <si>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</si>
  <si>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</si>
  <si>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</si>
  <si>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</si>
  <si>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</si>
  <si>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</si>
  <si>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</si>
  <si>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</si>
  <si>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</si>
  <si>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</si>
  <si>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</si>
  <si>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</si>
  <si>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</si>
  <si>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</si>
  <si>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</si>
  <si>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</si>
  <si>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</si>
  <si>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</si>
  <si>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</si>
  <si>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</si>
  <si>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</si>
  <si>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</si>
  <si>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</si>
  <si>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</si>
  <si>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</si>
  <si>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</si>
  <si>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</si>
  <si>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</si>
  <si>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</si>
  <si>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</si>
  <si>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</si>
  <si>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</si>
  <si>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</si>
  <si>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</si>
  <si>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</si>
  <si>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</si>
  <si>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</si>
  <si>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</si>
  <si>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</si>
  <si>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</si>
  <si>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</si>
  <si>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</si>
  <si>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</si>
  <si>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</si>
  <si>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</si>
  <si>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</si>
  <si>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</si>
  <si>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</si>
  <si>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</si>
  <si>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</si>
  <si>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</si>
  <si>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</si>
  <si>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</si>
  <si>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</si>
  <si>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</si>
  <si>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</si>
  <si>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</si>
  <si>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</si>
  <si>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</si>
  <si>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</si>
  <si>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</si>
  <si>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</si>
  <si>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</si>
  <si>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</si>
  <si>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</si>
  <si>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</si>
  <si>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</si>
  <si>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</si>
  <si>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</si>
  <si>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</si>
  <si>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</si>
  <si>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</si>
  <si>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</si>
  <si>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</si>
  <si>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</si>
  <si>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</si>
  <si>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</si>
  <si>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</si>
  <si>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</si>
  <si>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</si>
  <si>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</si>
  <si>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</si>
  <si>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</si>
  <si>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</si>
  <si>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</si>
  <si>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</si>
  <si>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</si>
  <si>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</si>
  <si>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</si>
  <si>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</si>
  <si>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</si>
  <si>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</si>
  <si>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</si>
  <si>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</si>
  <si>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</si>
  <si>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</si>
  <si>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</si>
  <si>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</si>
  <si>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</si>
  <si>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</si>
  <si>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</si>
  <si>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</si>
  <si>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</si>
  <si>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</si>
  <si>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</si>
  <si>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</si>
  <si>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</si>
  <si>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</si>
  <si>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</si>
  <si>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</si>
  <si>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</si>
  <si>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</si>
  <si>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</si>
  <si>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</si>
  <si>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</si>
  <si>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</si>
  <si>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</si>
  <si>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</si>
  <si>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</si>
  <si>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</si>
  <si>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</si>
  <si>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</si>
  <si>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</si>
  <si>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</si>
  <si>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</si>
  <si>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</si>
  <si>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</si>
  <si>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</si>
  <si>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</si>
  <si>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</si>
  <si>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</si>
  <si>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</si>
  <si>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</si>
  <si>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</si>
  <si>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</si>
  <si>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</si>
  <si>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</si>
  <si>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</si>
  <si>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</si>
  <si>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</si>
  <si>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</si>
  <si>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</si>
  <si>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</si>
  <si>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</si>
  <si>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</si>
  <si>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</si>
  <si>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</si>
  <si>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</si>
  <si>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</si>
  <si>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</si>
  <si>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</si>
  <si>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</si>
  <si>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</si>
  <si>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</si>
  <si>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</si>
  <si>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</si>
  <si>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</si>
  <si>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</si>
  <si>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</si>
  <si>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</si>
  <si>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</si>
  <si>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</si>
  <si>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</si>
  <si>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</si>
  <si>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</si>
  <si>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</si>
  <si>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</si>
  <si>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</si>
  <si>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</si>
  <si>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</si>
  <si>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</si>
  <si>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</si>
  <si>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</si>
  <si>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</si>
  <si>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</si>
  <si>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</si>
  <si>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</si>
  <si>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</si>
  <si>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</si>
  <si>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</si>
  <si>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</si>
  <si>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</si>
  <si>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</si>
  <si>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</si>
  <si>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</si>
  <si>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</si>
  <si>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</si>
  <si>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</si>
  <si>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</si>
  <si>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</si>
  <si>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</si>
  <si>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</si>
  <si>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</si>
  <si>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</si>
  <si>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</si>
  <si>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</si>
  <si>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</si>
  <si>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</si>
  <si>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</si>
  <si>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</si>
  <si>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</si>
  <si>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</si>
  <si>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</si>
  <si>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</si>
  <si>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</si>
  <si>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</si>
  <si>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</si>
  <si>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</si>
  <si>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</si>
  <si>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</si>
  <si>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</si>
  <si>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</si>
  <si>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</si>
  <si>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</si>
  <si>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</si>
  <si>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</si>
  <si>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</si>
  <si>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</si>
  <si>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</si>
  <si>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</si>
  <si>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</si>
  <si>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</si>
  <si>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</si>
  <si>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</si>
  <si>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</si>
  <si>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</si>
  <si>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</si>
  <si>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</si>
  <si>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</si>
  <si>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</si>
  <si>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</si>
  <si>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</si>
  <si>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</si>
  <si>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</si>
  <si>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</si>
  <si>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</si>
  <si>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</si>
  <si>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</si>
  <si>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</si>
  <si>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</si>
  <si>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</si>
  <si>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</si>
  <si>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</si>
  <si>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</si>
  <si>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</si>
  <si>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</si>
  <si>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</si>
  <si>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</si>
  <si>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</si>
  <si>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</si>
  <si>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</si>
  <si>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</si>
  <si>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</si>
  <si>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</si>
  <si>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</si>
  <si>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</si>
  <si>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</si>
  <si>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</si>
  <si>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</si>
  <si>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</si>
  <si>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</si>
  <si>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</si>
  <si>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</si>
  <si>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</si>
  <si>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</si>
  <si>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</si>
  <si>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</si>
  <si>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</si>
  <si>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</si>
  <si>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</si>
  <si>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</si>
  <si>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</si>
  <si>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</si>
  <si>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</si>
  <si>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</si>
  <si>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</si>
  <si>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</si>
  <si>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</si>
  <si>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</si>
  <si>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</si>
  <si>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</si>
  <si>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</si>
  <si>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</si>
  <si>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</si>
  <si>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</si>
  <si>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</si>
  <si>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</si>
  <si>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</si>
  <si>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</si>
  <si>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</si>
  <si>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</si>
  <si>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</si>
  <si>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</si>
  <si>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</si>
  <si>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</si>
  <si>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</si>
  <si>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</si>
  <si>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</si>
  <si>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</si>
  <si>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</si>
  <si>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</si>
  <si>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</si>
  <si>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</si>
  <si>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</si>
  <si>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</si>
  <si>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</si>
  <si>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</si>
  <si>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</si>
  <si>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</si>
  <si>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</si>
  <si>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</si>
  <si>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</si>
  <si>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</si>
  <si>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</si>
  <si>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</si>
  <si>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</si>
  <si>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</si>
  <si>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</si>
  <si>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</si>
  <si>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</si>
  <si>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</si>
  <si>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</si>
  <si>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</si>
  <si>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</si>
  <si>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</si>
  <si>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</si>
  <si>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</si>
  <si>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</si>
  <si>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</si>
  <si>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</si>
  <si>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</si>
  <si>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</si>
  <si>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</si>
  <si>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</si>
  <si>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</si>
  <si>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</si>
  <si>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</si>
  <si>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</si>
  <si>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</si>
  <si>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</si>
  <si>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</si>
  <si>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</si>
  <si>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</si>
  <si>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</si>
  <si>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</si>
  <si>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</si>
  <si>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</si>
  <si>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</si>
  <si>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</si>
  <si>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</si>
  <si>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</si>
  <si>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</si>
  <si>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</si>
  <si>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</si>
  <si>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</si>
  <si>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</si>
  <si>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</si>
  <si>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</si>
  <si>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</si>
  <si>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</si>
  <si>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</si>
  <si>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</si>
  <si>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</si>
  <si>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</si>
  <si>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</si>
  <si>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</si>
  <si>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</si>
  <si>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</si>
  <si>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</si>
  <si>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</si>
  <si>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</si>
  <si>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</si>
  <si>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</si>
  <si>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</si>
  <si>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</si>
  <si>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</si>
  <si>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</si>
  <si>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</si>
  <si>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</si>
  <si>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</si>
  <si>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</si>
  <si>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</si>
  <si>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</si>
  <si>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</si>
  <si>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</si>
  <si>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</si>
  <si>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</si>
  <si>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</si>
  <si>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</si>
  <si>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</si>
  <si>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</si>
  <si>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</si>
  <si>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</si>
  <si>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</si>
  <si>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</si>
  <si>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</si>
  <si>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</si>
  <si>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</si>
  <si>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</si>
  <si>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</si>
  <si>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</si>
  <si>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</si>
  <si>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</si>
  <si>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</si>
  <si>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</si>
  <si>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</si>
  <si>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</si>
  <si>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</si>
  <si>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</si>
  <si>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</si>
  <si>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</si>
  <si>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</si>
  <si>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</si>
  <si>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</si>
  <si>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</si>
  <si>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</si>
  <si>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</si>
  <si>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</si>
  <si>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</si>
  <si>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</si>
  <si>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</si>
  <si>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</si>
  <si>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</si>
  <si>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</si>
  <si>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</si>
  <si>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</si>
  <si>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</si>
  <si>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</si>
  <si>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</si>
  <si>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</si>
  <si>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</si>
  <si>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</si>
  <si>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</si>
  <si>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</si>
  <si>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</si>
  <si>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</si>
  <si>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</si>
  <si>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</si>
  <si>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</si>
  <si>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</si>
  <si>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</si>
  <si>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</si>
  <si>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</si>
  <si>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</si>
  <si>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</si>
  <si>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</si>
  <si>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</si>
  <si>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</si>
  <si>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</si>
  <si>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</si>
  <si>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</si>
  <si>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</si>
  <si>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</si>
  <si>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</si>
  <si>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</si>
  <si>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</si>
  <si>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</si>
  <si>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</si>
  <si>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</si>
  <si>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</si>
  <si>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</si>
  <si>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</si>
  <si>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</si>
  <si>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</si>
  <si>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</si>
  <si>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</si>
  <si>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</si>
  <si>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</si>
  <si>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</si>
  <si>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</si>
  <si>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</si>
  <si>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</si>
  <si>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</si>
  <si>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</si>
  <si>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</si>
  <si>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</si>
  <si>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</si>
  <si>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</si>
  <si>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</si>
  <si>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</si>
  <si>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</si>
  <si>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</si>
  <si>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</si>
  <si>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</si>
  <si>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</si>
  <si>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</si>
  <si>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</si>
  <si>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</si>
  <si>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</si>
  <si>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</si>
  <si>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</si>
  <si>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</si>
  <si>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</si>
  <si>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</si>
  <si>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</si>
  <si>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</si>
  <si>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</si>
  <si>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</si>
  <si>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</si>
  <si>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</si>
  <si>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</si>
  <si>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</si>
  <si>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</si>
  <si>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</si>
  <si>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</si>
  <si>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</si>
  <si>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</si>
  <si>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</si>
  <si>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</si>
  <si>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</si>
  <si>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</si>
  <si>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</si>
  <si>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</si>
  <si>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</si>
  <si>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</si>
  <si>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</si>
  <si>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</si>
  <si>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</si>
  <si>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</si>
  <si>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</si>
  <si>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</si>
  <si>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</si>
  <si>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</si>
  <si>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</si>
  <si>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</si>
  <si>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</si>
  <si>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</si>
  <si>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</si>
  <si>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</si>
  <si>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</si>
  <si>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</si>
  <si>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</si>
  <si>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</si>
  <si>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</si>
  <si>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</si>
  <si>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</si>
  <si>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</si>
  <si>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</si>
  <si>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</si>
  <si>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</si>
  <si>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</si>
  <si>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</si>
  <si>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</si>
  <si>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</si>
  <si>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</si>
  <si>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</si>
  <si>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</si>
  <si>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</si>
  <si>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</si>
  <si>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</si>
  <si>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</si>
  <si>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</si>
  <si>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</si>
  <si>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</si>
  <si>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</si>
  <si>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</si>
  <si>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</si>
  <si>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</si>
  <si>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</si>
  <si>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</si>
  <si>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</si>
  <si>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</si>
  <si>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</si>
  <si>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</si>
  <si>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</si>
  <si>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</si>
  <si>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</si>
  <si>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</si>
  <si>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</si>
  <si>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</si>
  <si>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</si>
  <si>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</si>
  <si>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</si>
  <si>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</si>
  <si>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</si>
  <si>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</si>
  <si>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</si>
  <si>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</si>
  <si>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</si>
  <si>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</si>
  <si>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</si>
  <si>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</si>
  <si>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</si>
  <si>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</si>
  <si>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</si>
  <si>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</si>
  <si>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</si>
  <si>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</si>
  <si>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</si>
  <si>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</si>
  <si>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</si>
  <si>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</si>
  <si>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</si>
  <si>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</si>
  <si>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</si>
  <si>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</si>
  <si>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</si>
  <si>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</si>
  <si>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</si>
  <si>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</si>
  <si>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</si>
  <si>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</si>
  <si>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</si>
  <si>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</si>
  <si>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</si>
  <si>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</si>
  <si>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</si>
  <si>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</si>
  <si>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</si>
  <si>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</si>
  <si>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</si>
  <si>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</si>
  <si>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</si>
  <si>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</si>
  <si>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</si>
  <si>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</si>
  <si>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</si>
  <si>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</si>
  <si>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</si>
  <si>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</si>
  <si>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</si>
  <si>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</si>
  <si>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</si>
  <si>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</si>
  <si>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</si>
  <si>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</si>
  <si>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</si>
  <si>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</si>
  <si>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</si>
  <si>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</si>
  <si>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</si>
  <si>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</si>
  <si>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</si>
  <si>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</si>
  <si>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</si>
  <si>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</si>
  <si>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</si>
  <si>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</si>
  <si>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</si>
  <si>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</si>
  <si>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</si>
  <si>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</si>
  <si>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</si>
  <si>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</si>
  <si>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</si>
  <si>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</si>
  <si>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</si>
  <si>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</si>
  <si>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</si>
  <si>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</si>
  <si>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</si>
  <si>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</si>
  <si>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</si>
  <si>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</si>
  <si>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</si>
  <si>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</si>
  <si>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</si>
  <si>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</si>
  <si>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</si>
  <si>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</si>
  <si>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</si>
  <si>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</si>
  <si>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</si>
  <si>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</si>
  <si>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</si>
  <si>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</si>
  <si>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</si>
  <si>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</si>
  <si>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</si>
  <si>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</si>
  <si>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</si>
  <si>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</si>
  <si>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</si>
  <si>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</si>
  <si>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</si>
  <si>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</si>
  <si>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</si>
  <si>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</si>
  <si>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</si>
  <si>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</si>
  <si>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</si>
  <si>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</si>
  <si>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</si>
  <si>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</si>
  <si>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</si>
  <si>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</si>
  <si>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</si>
  <si>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</si>
  <si>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</si>
  <si>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</si>
  <si>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</si>
  <si>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</si>
  <si>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</si>
  <si>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</si>
  <si>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</si>
  <si>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</si>
  <si>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</si>
  <si>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</si>
  <si>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</si>
  <si>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</si>
  <si>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</si>
  <si>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</si>
  <si>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</si>
  <si>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</si>
  <si>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</si>
  <si>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</si>
  <si>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</si>
  <si>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</si>
  <si>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</si>
  <si>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</si>
  <si>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</si>
  <si>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</si>
  <si>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</si>
  <si>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</si>
  <si>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</si>
  <si>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</si>
  <si>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</si>
  <si>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</si>
  <si>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</si>
  <si>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</si>
  <si>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</si>
  <si>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</si>
  <si>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</si>
  <si>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</si>
  <si>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</si>
  <si>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</si>
  <si>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</si>
  <si>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</si>
  <si>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</si>
  <si>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</si>
  <si>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</si>
  <si>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</si>
  <si>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</si>
  <si>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</si>
  <si>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</si>
  <si>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</si>
  <si>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</si>
  <si>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</si>
  <si>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</si>
  <si>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</si>
  <si>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</si>
  <si>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</si>
  <si>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</si>
  <si>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</si>
  <si>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</si>
  <si>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</si>
  <si>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</si>
  <si>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</si>
  <si>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</si>
  <si>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</si>
  <si>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</si>
  <si>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</si>
  <si>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</si>
  <si>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</si>
  <si>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</si>
  <si>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</si>
  <si>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</si>
  <si>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</si>
  <si>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</si>
  <si>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</si>
  <si>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</si>
  <si>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</si>
  <si>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</si>
  <si>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</si>
  <si>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</si>
  <si>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</si>
  <si>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</si>
  <si>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</si>
  <si>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</si>
  <si>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</si>
  <si>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</si>
  <si>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</si>
  <si>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</si>
  <si>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</si>
  <si>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</si>
  <si>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</si>
  <si>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</si>
  <si>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</si>
  <si>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</si>
  <si>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</si>
  <si>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</si>
  <si>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</si>
  <si>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</si>
  <si>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</si>
  <si>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</si>
  <si>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</si>
  <si>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</si>
  <si>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</si>
  <si>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</si>
  <si>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</si>
  <si>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</si>
  <si>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</si>
  <si>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</si>
  <si>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</si>
  <si>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</si>
  <si>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</si>
  <si>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</si>
  <si>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</si>
  <si>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</si>
  <si>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</si>
  <si>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</si>
  <si>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</si>
  <si>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</si>
  <si>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</si>
  <si>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</si>
  <si>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</si>
  <si>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</si>
  <si>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</si>
  <si>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</si>
  <si>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</si>
  <si>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</si>
  <si>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</si>
  <si>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</si>
  <si>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</si>
  <si>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</si>
  <si>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</si>
  <si>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</si>
  <si>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</si>
  <si>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</si>
  <si>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</si>
  <si>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</si>
  <si>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</si>
  <si>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</si>
  <si>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</si>
  <si>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</si>
  <si>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</si>
  <si>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</si>
  <si>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</si>
  <si>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</si>
  <si>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</si>
  <si>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</si>
  <si>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</si>
  <si>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</si>
  <si>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</si>
  <si>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</si>
  <si>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</si>
  <si>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</si>
  <si>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</si>
  <si>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</si>
  <si>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</si>
  <si>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</si>
  <si>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</si>
  <si>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</si>
  <si>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</si>
  <si>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</si>
  <si>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</si>
  <si>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</si>
  <si>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</si>
  <si>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</si>
  <si>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</si>
  <si>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</si>
  <si>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</si>
  <si>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</si>
  <si>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</si>
  <si>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</si>
  <si>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</si>
  <si>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</si>
  <si>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</si>
  <si>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</si>
  <si>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</si>
  <si>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</si>
  <si>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</si>
  <si>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</si>
  <si>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</si>
  <si>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</si>
  <si>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</si>
  <si>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</si>
  <si>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</si>
  <si>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</si>
  <si>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</si>
  <si>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</si>
  <si>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</si>
  <si>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</si>
  <si>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</si>
  <si>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</si>
  <si>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</si>
  <si>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</si>
  <si>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</si>
  <si>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</si>
  <si>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</si>
  <si>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</si>
  <si>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</si>
  <si>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</si>
  <si>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</si>
  <si>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</si>
  <si>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</si>
  <si>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</si>
  <si>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</si>
  <si>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</si>
  <si>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</si>
  <si>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</si>
  <si>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</si>
  <si>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</si>
  <si>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</si>
  <si>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</si>
  <si>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</si>
  <si>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</si>
  <si>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</si>
  <si>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</si>
  <si>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</si>
  <si>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</si>
  <si>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</si>
  <si>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</si>
  <si>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</si>
  <si>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</si>
  <si>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</si>
  <si>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</si>
  <si>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</si>
  <si>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</si>
  <si>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</si>
  <si>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</si>
  <si>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</si>
  <si>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</si>
  <si>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</si>
  <si>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</si>
  <si>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</si>
  <si>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</si>
  <si>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</si>
  <si>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</si>
  <si>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</si>
  <si>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</si>
  <si>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</si>
  <si>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</si>
  <si>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</si>
  <si>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</si>
  <si>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</si>
  <si>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</si>
  <si>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</si>
  <si>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</si>
  <si>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</si>
  <si>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</si>
  <si>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</si>
  <si>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</si>
  <si>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</si>
  <si>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</si>
  <si>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</si>
  <si>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</si>
  <si>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</si>
  <si>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</si>
  <si>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</si>
  <si>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</si>
  <si>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</si>
  <si>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</si>
  <si>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</si>
  <si>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</si>
  <si>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</si>
  <si>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</si>
  <si>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</si>
  <si>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</si>
  <si>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</si>
  <si>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</si>
  <si>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</si>
  <si>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</si>
  <si>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</si>
  <si>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</si>
  <si>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</si>
  <si>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</si>
  <si>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</si>
  <si>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</si>
  <si>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</si>
  <si>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</si>
  <si>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</si>
  <si>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</si>
  <si>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</si>
  <si>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</si>
  <si>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</si>
  <si>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</si>
  <si>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</si>
  <si>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</si>
  <si>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</si>
  <si>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</si>
  <si>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</si>
  <si>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</si>
  <si>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</si>
  <si>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</si>
  <si>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</si>
  <si>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</si>
  <si>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</si>
  <si>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</si>
  <si>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</si>
  <si>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</si>
  <si>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</si>
  <si>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</si>
  <si>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</si>
  <si>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</si>
  <si>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</si>
  <si>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</si>
  <si>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</si>
  <si>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</si>
  <si>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</si>
  <si>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</si>
  <si>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</si>
  <si>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</si>
  <si>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</si>
  <si>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</si>
  <si>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</si>
  <si>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</si>
  <si>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</si>
  <si>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</si>
  <si>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</si>
  <si>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</si>
  <si>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</si>
  <si>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</si>
  <si>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</si>
  <si>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</si>
  <si>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</si>
  <si>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</si>
  <si>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</si>
  <si>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</si>
  <si>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</si>
  <si>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</si>
  <si>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</si>
  <si>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</si>
  <si>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</si>
  <si>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</si>
  <si>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</si>
  <si>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</si>
  <si>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</si>
  <si>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</si>
  <si>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</si>
  <si>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</si>
  <si>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</si>
  <si>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</si>
  <si>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</si>
  <si>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</si>
  <si>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</si>
  <si>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</si>
  <si>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</si>
  <si>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</si>
  <si>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</si>
  <si>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</si>
  <si>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</si>
  <si>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</si>
  <si>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</si>
  <si>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</si>
  <si>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</si>
  <si>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</si>
  <si>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</si>
  <si>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</si>
  <si>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</si>
  <si>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</si>
  <si>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</si>
  <si>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</si>
  <si>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</si>
  <si>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</si>
  <si>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</si>
  <si>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</si>
  <si>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</si>
  <si>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</si>
  <si>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</si>
  <si>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</si>
  <si>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</si>
  <si>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</si>
  <si>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</si>
  <si>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</si>
  <si>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</si>
  <si>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</si>
  <si>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</si>
  <si>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</si>
  <si>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</si>
  <si>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</si>
  <si>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</si>
  <si>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</si>
  <si>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</si>
  <si>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</si>
  <si>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</si>
  <si>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</si>
  <si>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</si>
  <si>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</si>
  <si>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</si>
  <si>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</si>
  <si>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</si>
  <si>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</si>
  <si>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</si>
  <si>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</si>
  <si>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</si>
  <si>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</si>
  <si>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</si>
  <si>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</si>
  <si>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</si>
  <si>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</si>
  <si>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</si>
  <si>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</si>
  <si>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</si>
  <si>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</si>
  <si>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</si>
  <si>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</si>
  <si>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</si>
  <si>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</si>
  <si>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</si>
  <si>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</si>
  <si>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</si>
  <si>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</si>
  <si>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</si>
  <si>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</si>
  <si>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</si>
  <si>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</si>
  <si>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</si>
  <si>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</si>
  <si>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</si>
  <si>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</si>
  <si>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</si>
  <si>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</si>
  <si>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</si>
  <si>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</si>
  <si>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</si>
  <si>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</si>
  <si>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</si>
  <si>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</si>
  <si>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</si>
  <si>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</si>
  <si>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</si>
  <si>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</si>
  <si>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</si>
  <si>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</si>
  <si>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</si>
  <si>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</si>
  <si>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</si>
  <si>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</si>
  <si>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</si>
  <si>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</si>
  <si>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</si>
  <si>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</si>
  <si>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</si>
  <si>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</si>
  <si>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</si>
  <si>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</si>
  <si>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</si>
  <si>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</si>
  <si>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</si>
  <si>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</si>
  <si>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</si>
  <si>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</si>
  <si>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</si>
  <si>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</si>
  <si>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</si>
  <si>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</si>
  <si>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</si>
  <si>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</si>
  <si>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</si>
  <si>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</si>
  <si>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</si>
  <si>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</si>
  <si>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</si>
  <si>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</si>
  <si>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</si>
  <si>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</si>
  <si>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</si>
  <si>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</si>
  <si>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</si>
  <si>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</si>
  <si>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</si>
  <si>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</si>
  <si>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</si>
  <si>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</si>
  <si>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</si>
  <si>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</si>
  <si>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</si>
  <si>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</si>
  <si>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</si>
  <si>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</si>
  <si>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</si>
  <si>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</si>
  <si>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</si>
  <si>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</si>
  <si>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</si>
  <si>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</si>
  <si>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</si>
  <si>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</si>
  <si>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</si>
  <si>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</si>
  <si>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</si>
  <si>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</si>
  <si>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</si>
  <si>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</si>
  <si>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</si>
  <si>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</si>
  <si>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</si>
  <si>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</si>
  <si>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</si>
  <si>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</si>
  <si>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</si>
  <si>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</si>
  <si>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</si>
  <si>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</si>
  <si>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</si>
  <si>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</si>
  <si>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</si>
  <si>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</si>
  <si>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</si>
  <si>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</si>
  <si>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</si>
  <si>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</si>
  <si>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</si>
  <si>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</si>
  <si>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</si>
  <si>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</si>
  <si>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</si>
  <si>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</si>
  <si>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</si>
  <si>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</si>
  <si>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</si>
  <si>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</si>
  <si>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</si>
  <si>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</si>
  <si>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</si>
  <si>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</si>
  <si>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</si>
  <si>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</si>
  <si>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</si>
  <si>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</si>
  <si>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</si>
  <si>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</si>
  <si>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</si>
  <si>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</si>
  <si>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</si>
  <si>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</si>
  <si>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</si>
  <si>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</si>
  <si>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</si>
  <si>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</si>
  <si>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</si>
  <si>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</si>
  <si>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</si>
  <si>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</si>
  <si>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</si>
  <si>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</si>
  <si>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</si>
  <si>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</si>
  <si>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</si>
  <si>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</si>
  <si>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</si>
  <si>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</si>
  <si>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</si>
  <si>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</si>
  <si>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</si>
  <si>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</si>
  <si>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</si>
  <si>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</si>
  <si>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</si>
  <si>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</si>
  <si>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</si>
  <si>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</si>
  <si>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</si>
  <si>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</si>
  <si>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</si>
  <si>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</si>
  <si>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</si>
  <si>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</si>
  <si>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</si>
  <si>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</si>
  <si>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</si>
  <si>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</si>
  <si>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</si>
  <si>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</si>
  <si>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</si>
  <si>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</si>
  <si>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</si>
  <si>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</si>
  <si>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</si>
  <si>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</si>
  <si>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</si>
  <si>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</si>
  <si>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</si>
  <si>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</si>
  <si>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</si>
  <si>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</si>
  <si>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</si>
  <si>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</si>
  <si>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</si>
  <si>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</si>
  <si>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</si>
  <si>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</si>
  <si>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</si>
  <si>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</si>
  <si>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</si>
  <si>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</si>
  <si>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</si>
  <si>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</si>
  <si>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</si>
  <si>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</si>
  <si>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</si>
  <si>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</si>
  <si>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</si>
  <si>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</si>
  <si>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</si>
  <si>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</si>
  <si>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</si>
  <si>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</si>
  <si>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</si>
  <si>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</si>
  <si>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</si>
  <si>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</si>
  <si>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</si>
  <si>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</si>
  <si>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</si>
  <si>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</si>
  <si>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</si>
  <si>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</si>
  <si>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</si>
  <si>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</si>
  <si>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</si>
  <si>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</si>
  <si>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</si>
  <si>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</si>
  <si>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</si>
  <si>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</si>
  <si>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</si>
  <si>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</si>
  <si>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</si>
  <si>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</si>
  <si>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</si>
  <si>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</si>
  <si>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</si>
  <si>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</si>
  <si>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</si>
  <si>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</si>
  <si>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</si>
  <si>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</si>
  <si>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</si>
  <si>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</si>
  <si>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</si>
  <si>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</si>
  <si>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</si>
  <si>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</si>
  <si>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</si>
  <si>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</si>
  <si>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</si>
  <si>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</si>
  <si>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</si>
  <si>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</si>
  <si>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</si>
  <si>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</si>
  <si>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</si>
  <si>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</si>
  <si>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</si>
  <si>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</si>
  <si>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</si>
  <si>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</si>
  <si>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</si>
  <si>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</si>
  <si>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</si>
  <si>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</si>
  <si>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</si>
  <si>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</si>
  <si>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</si>
  <si>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</si>
  <si>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</si>
  <si>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</si>
  <si>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</si>
  <si>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</si>
  <si>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</si>
  <si>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</si>
  <si>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</si>
  <si>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</si>
  <si>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</si>
  <si>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</si>
  <si>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</si>
  <si>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</si>
  <si>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</si>
  <si>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</si>
  <si>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</si>
  <si>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</si>
  <si>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</si>
  <si>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</si>
  <si>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</si>
  <si>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</si>
  <si>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</si>
  <si>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</si>
  <si>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</si>
  <si>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</si>
  <si>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</si>
  <si>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</si>
  <si>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</si>
  <si>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</si>
  <si>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</si>
  <si>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</si>
  <si>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</si>
  <si>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</si>
  <si>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</si>
  <si>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</si>
  <si>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</si>
  <si>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</si>
  <si>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</si>
  <si>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</si>
  <si>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</si>
  <si>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</si>
  <si>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</si>
  <si>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</si>
  <si>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</si>
  <si>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</si>
  <si>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</si>
  <si>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</si>
  <si>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</si>
  <si>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</si>
  <si>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</si>
  <si>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</si>
  <si>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</si>
  <si>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</si>
  <si>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</si>
  <si>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</si>
  <si>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</si>
  <si>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</si>
  <si>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</si>
  <si>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</si>
  <si>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</si>
  <si>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</si>
  <si>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</si>
  <si>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</si>
  <si>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</si>
  <si>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</si>
  <si>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</si>
  <si>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</si>
  <si>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</si>
  <si>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</si>
  <si>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</si>
  <si>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</si>
  <si>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</si>
  <si>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</si>
  <si>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</si>
  <si>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</si>
  <si>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</si>
  <si>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</si>
  <si>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</si>
  <si>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</si>
  <si>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</si>
  <si>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</si>
  <si>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</si>
  <si>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</si>
  <si>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</si>
  <si>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</si>
  <si>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</si>
  <si>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</si>
  <si>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</si>
  <si>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</si>
  <si>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</si>
  <si>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</si>
  <si>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</si>
  <si>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</si>
  <si>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</si>
  <si>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</si>
  <si>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</si>
  <si>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</si>
  <si>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</si>
  <si>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</si>
  <si>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</si>
  <si>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</si>
  <si>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</si>
  <si>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</si>
  <si>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</si>
  <si>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</si>
  <si>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</si>
  <si>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</si>
  <si>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</si>
  <si>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</si>
  <si>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</si>
  <si>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</si>
  <si>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</si>
  <si>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</si>
  <si>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</si>
  <si>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</si>
  <si>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</si>
  <si>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</si>
  <si>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</si>
  <si>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</si>
  <si>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</si>
  <si>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</si>
  <si>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</si>
  <si>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</si>
  <si>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</si>
  <si>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</si>
  <si>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</si>
  <si>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</si>
  <si>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</si>
  <si>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</si>
  <si>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</si>
  <si>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</si>
  <si>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</si>
  <si>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</si>
  <si>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</si>
  <si>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</si>
  <si>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</si>
  <si>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</si>
  <si>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</si>
  <si>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</si>
  <si>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</si>
  <si>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</si>
  <si>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</si>
  <si>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</si>
  <si>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</si>
  <si>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</si>
  <si>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</si>
  <si>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</si>
  <si>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</si>
  <si>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</si>
  <si>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</si>
  <si>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</si>
  <si>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</si>
  <si>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</si>
  <si>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</si>
  <si>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</si>
  <si>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</si>
  <si>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</si>
  <si>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</si>
  <si>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</si>
  <si>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</si>
  <si>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</si>
  <si>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</si>
  <si>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</si>
  <si>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</si>
  <si>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</si>
  <si>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</si>
  <si>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</si>
  <si>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</si>
  <si>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</si>
  <si>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</si>
  <si>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</si>
  <si>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</si>
  <si>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</si>
  <si>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</si>
  <si>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</si>
  <si>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</si>
  <si>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</si>
  <si>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</si>
  <si>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</si>
  <si>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</si>
  <si>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</si>
  <si>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</si>
  <si>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</si>
  <si>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</si>
  <si>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</si>
  <si>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</si>
  <si>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</si>
  <si>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</si>
  <si>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</si>
  <si>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</si>
  <si>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</si>
  <si>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</si>
  <si>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</si>
  <si>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</si>
  <si>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</si>
  <si>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</si>
  <si>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</si>
  <si>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</si>
  <si>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</si>
  <si>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</si>
  <si>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</si>
  <si>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</si>
  <si>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</si>
  <si>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</si>
  <si>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</si>
  <si>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</si>
  <si>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</si>
  <si>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</si>
  <si>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</si>
  <si>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</si>
  <si>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</si>
  <si>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</si>
  <si>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</si>
  <si>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</si>
  <si>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</si>
  <si>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</si>
  <si>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</si>
  <si>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</si>
  <si>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</si>
  <si>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</si>
  <si>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</si>
  <si>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</si>
  <si>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</si>
  <si>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</si>
  <si>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</si>
  <si>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</si>
  <si>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</si>
  <si>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</si>
  <si>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</si>
  <si>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</si>
  <si>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</si>
  <si>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</si>
  <si>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</si>
  <si>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</si>
  <si>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</si>
  <si>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</si>
  <si>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</si>
  <si>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</si>
  <si>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</si>
  <si>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</si>
  <si>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</si>
  <si>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</si>
  <si>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</si>
  <si>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</si>
  <si>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</si>
  <si>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</si>
  <si>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</si>
  <si>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</si>
  <si>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</si>
  <si>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</si>
  <si>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</si>
  <si>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</si>
  <si>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</si>
  <si>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</si>
  <si>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</si>
  <si>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</si>
  <si>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</si>
  <si>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</si>
  <si>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</si>
  <si>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</si>
  <si>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</si>
  <si>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</si>
  <si>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</si>
  <si>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</si>
  <si>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</si>
  <si>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</si>
  <si>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</si>
  <si>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</si>
  <si>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</si>
  <si>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</si>
  <si>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</si>
  <si>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</si>
  <si>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</si>
  <si>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</si>
  <si>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</si>
  <si>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</si>
  <si>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</si>
  <si>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</si>
  <si>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</si>
  <si>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</si>
  <si>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</si>
  <si>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</si>
  <si>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</si>
  <si>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</si>
  <si>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</si>
  <si>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</si>
  <si>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</si>
  <si>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</si>
  <si>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</si>
  <si>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</si>
  <si>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</si>
  <si>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</si>
  <si>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</si>
  <si>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</si>
  <si>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</si>
  <si>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</si>
  <si>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</si>
  <si>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</si>
  <si>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</si>
  <si>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</si>
  <si>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</si>
  <si>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</si>
  <si>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</si>
  <si>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</si>
  <si>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</si>
  <si>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</si>
  <si>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</si>
  <si>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</si>
  <si>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</si>
  <si>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</si>
  <si>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</si>
  <si>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</si>
  <si>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</si>
  <si>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</si>
  <si>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</si>
  <si>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</si>
  <si>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</si>
  <si>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</si>
  <si>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</si>
  <si>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</si>
  <si>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</si>
  <si>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</si>
  <si>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</si>
  <si>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</si>
  <si>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</si>
  <si>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</si>
  <si>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</si>
  <si>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</si>
  <si>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</si>
  <si>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</si>
  <si>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</si>
  <si>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</si>
  <si>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</si>
  <si>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</si>
  <si>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</si>
  <si>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</si>
  <si>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</si>
  <si>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</si>
  <si>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</si>
  <si>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</si>
  <si>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</si>
  <si>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</si>
  <si>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</si>
  <si>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</si>
  <si>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</si>
  <si>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</si>
  <si>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</si>
  <si>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</si>
  <si>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</si>
  <si>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</si>
  <si>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</si>
  <si>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</si>
  <si>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</si>
  <si>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</si>
  <si>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</si>
  <si>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</si>
  <si>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</si>
  <si>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</si>
  <si>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</si>
  <si>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</si>
  <si>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</si>
  <si>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</si>
  <si>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</si>
  <si>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</si>
  <si>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</si>
  <si>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</si>
  <si>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</si>
  <si>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</si>
  <si>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</si>
  <si>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</si>
  <si>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</si>
  <si>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</si>
  <si>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</si>
  <si>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</si>
  <si>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</si>
  <si>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</si>
  <si>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</si>
  <si>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</si>
  <si>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</si>
  <si>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</si>
  <si>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</si>
  <si>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</si>
  <si>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</si>
  <si>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</si>
  <si>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</si>
  <si>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</si>
  <si>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</si>
  <si>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</si>
  <si>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</si>
  <si>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</si>
  <si>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</si>
  <si>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</si>
  <si>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</si>
  <si>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</si>
  <si>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</si>
  <si>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</si>
  <si>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</si>
  <si>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</si>
  <si>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</si>
  <si>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</si>
  <si>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</si>
  <si>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</si>
  <si>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</si>
  <si>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</si>
  <si>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</si>
  <si>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</si>
  <si>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</si>
  <si>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</si>
  <si>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</si>
  <si>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</si>
  <si>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</si>
  <si>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</si>
  <si>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</si>
  <si>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</si>
  <si>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</si>
  <si>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</si>
  <si>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</si>
  <si>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</si>
  <si>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</si>
  <si>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</si>
  <si>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</si>
  <si>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</si>
  <si>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</si>
  <si>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</si>
  <si>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</si>
  <si>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</si>
  <si>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</si>
  <si>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</si>
  <si>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</si>
  <si>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</si>
  <si>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</si>
  <si>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</si>
  <si>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</si>
  <si>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</si>
  <si>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</si>
  <si>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</si>
  <si>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</si>
  <si>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</si>
  <si>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</si>
  <si>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</si>
  <si>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</si>
  <si>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</si>
  <si>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</si>
  <si>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</si>
  <si>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</si>
  <si>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</si>
  <si>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</si>
  <si>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</si>
  <si>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</si>
  <si>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</si>
  <si>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</si>
  <si>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</si>
  <si>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</si>
  <si>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</si>
  <si>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</si>
  <si>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</si>
  <si>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</si>
  <si>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</si>
  <si>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</si>
  <si>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</si>
  <si>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</si>
  <si>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</si>
  <si>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</si>
  <si>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</si>
  <si>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</si>
  <si>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</si>
  <si>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</si>
  <si>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</si>
  <si>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</si>
  <si>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</si>
  <si>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</si>
  <si>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</si>
  <si>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</si>
  <si>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</si>
  <si>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</si>
  <si>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</si>
  <si>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</si>
  <si>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</si>
  <si>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</si>
  <si>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</si>
  <si>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</si>
  <si>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</si>
  <si>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</si>
  <si>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</si>
  <si>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</si>
  <si>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</si>
  <si>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</si>
  <si>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</si>
  <si>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</si>
  <si>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</si>
  <si>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</si>
  <si>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</si>
  <si>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</si>
  <si>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</si>
  <si>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</si>
  <si>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</si>
  <si>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</si>
  <si>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</si>
  <si>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</si>
  <si>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</si>
  <si>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</si>
  <si>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</si>
  <si>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</si>
  <si>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</si>
  <si>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</si>
  <si>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</si>
  <si>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</si>
  <si>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</si>
  <si>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</si>
  <si>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</si>
  <si>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</si>
  <si>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</si>
  <si>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</si>
  <si>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</si>
  <si>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</si>
  <si>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</si>
  <si>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</si>
  <si>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</si>
  <si>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</si>
  <si>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</si>
  <si>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</si>
  <si>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</si>
  <si>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</si>
  <si>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</si>
  <si>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</si>
  <si>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</si>
  <si>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</si>
  <si>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</si>
  <si>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</si>
  <si>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</si>
  <si>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</si>
  <si>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</si>
  <si>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</si>
  <si>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</si>
  <si>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</si>
  <si>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</si>
  <si>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</si>
  <si>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</si>
  <si>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</si>
  <si>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</si>
  <si>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</si>
  <si>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</si>
  <si>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</si>
  <si>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</si>
  <si>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</si>
  <si>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</si>
  <si>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</si>
  <si>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</si>
  <si>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</si>
  <si>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</si>
  <si>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</si>
  <si>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</si>
  <si>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</si>
  <si>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</si>
  <si>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</si>
  <si>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</si>
  <si>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</si>
  <si>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</si>
  <si>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</si>
  <si>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</si>
  <si>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</si>
  <si>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</si>
  <si>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</si>
  <si>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</si>
  <si>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</si>
  <si>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</si>
  <si>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</si>
  <si>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</si>
  <si>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</si>
  <si>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</si>
  <si>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</si>
  <si>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</si>
  <si>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</si>
  <si>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</si>
  <si>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</si>
  <si>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</si>
  <si>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</si>
  <si>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</si>
  <si>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</si>
  <si>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</si>
  <si>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</si>
  <si>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</si>
  <si>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</si>
  <si>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</si>
  <si>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</si>
  <si>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</si>
  <si>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</si>
  <si>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</si>
  <si>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</si>
  <si>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</si>
  <si>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</si>
  <si>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</si>
  <si>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</si>
  <si>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</si>
  <si>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</si>
  <si>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</si>
  <si>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</si>
  <si>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</si>
  <si>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</si>
  <si>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</si>
  <si>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</si>
  <si>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</si>
  <si>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</si>
  <si>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</si>
  <si>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</si>
  <si>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</si>
  <si>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</si>
  <si>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</si>
  <si>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</si>
  <si>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</si>
  <si>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</si>
  <si>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</si>
  <si>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</si>
  <si>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</si>
  <si>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</si>
  <si>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</si>
  <si>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</si>
  <si>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</si>
  <si>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</si>
  <si>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</si>
  <si>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</si>
  <si>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</si>
  <si>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</si>
  <si>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</si>
  <si>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</si>
  <si>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</si>
  <si>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</si>
  <si>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</si>
  <si>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</si>
  <si>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</si>
  <si>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</si>
  <si>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</si>
  <si>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</si>
  <si>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</si>
  <si>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</si>
  <si>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</si>
  <si>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</si>
  <si>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</si>
  <si>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</si>
  <si>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</si>
  <si>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</si>
  <si>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</si>
  <si>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</si>
  <si>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</si>
  <si>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</si>
  <si>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</si>
  <si>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</si>
  <si>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</si>
  <si>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</si>
  <si>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</si>
  <si>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</si>
  <si>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</si>
  <si>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</si>
  <si>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</si>
  <si>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</si>
  <si>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</si>
  <si>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</si>
  <si>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</si>
  <si>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</si>
  <si>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</si>
  <si>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</si>
  <si>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</si>
  <si>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</si>
  <si>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</si>
  <si>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</si>
  <si>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</si>
  <si>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</si>
  <si>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</si>
  <si>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</si>
  <si>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</si>
  <si>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</si>
  <si>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</si>
  <si>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</si>
  <si>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</si>
  <si>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</si>
  <si>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</si>
  <si>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</si>
  <si>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</si>
  <si>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</si>
  <si>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</si>
  <si>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</si>
  <si>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</si>
  <si>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</si>
  <si>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</si>
  <si>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</si>
  <si>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</si>
  <si>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</si>
  <si>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</si>
  <si>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</si>
  <si>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</si>
  <si>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</si>
  <si>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</si>
  <si>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</si>
  <si>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</si>
  <si>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</si>
  <si>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</si>
  <si>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</si>
  <si>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</si>
  <si>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</si>
  <si>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</si>
  <si>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</si>
  <si>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</si>
  <si>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</si>
  <si>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</si>
  <si>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</si>
  <si>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</si>
  <si>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</si>
  <si>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</si>
  <si>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</si>
  <si>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</si>
  <si>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</si>
  <si>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</si>
  <si>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</si>
  <si>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</si>
  <si>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</si>
  <si>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</si>
  <si>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</si>
  <si>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</si>
  <si>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</si>
  <si>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</si>
  <si>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</si>
  <si>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</si>
  <si>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</si>
  <si>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</si>
  <si>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</si>
  <si>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</si>
  <si>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</si>
  <si>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</si>
  <si>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</si>
  <si>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</si>
  <si>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</si>
  <si>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</si>
  <si>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</si>
  <si>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</si>
  <si>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</si>
  <si>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</si>
  <si>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</si>
  <si>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</si>
  <si>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</si>
  <si>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</si>
  <si>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</si>
  <si>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</si>
  <si>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</si>
  <si>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</si>
  <si>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</si>
  <si>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</si>
  <si>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</si>
  <si>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</si>
  <si>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</si>
  <si>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</si>
  <si>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</si>
  <si>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</si>
  <si>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</si>
  <si>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</si>
  <si>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</si>
  <si>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</si>
  <si>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</si>
  <si>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</si>
  <si>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</si>
  <si>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</si>
  <si>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</si>
  <si>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</si>
  <si>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</si>
  <si>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</si>
  <si>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</si>
  <si>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</si>
  <si>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</si>
  <si>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</si>
  <si>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</si>
  <si>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</si>
  <si>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</si>
  <si>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</si>
  <si>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</si>
  <si>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</si>
  <si>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</si>
  <si>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</si>
  <si>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</si>
  <si>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</si>
  <si>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</si>
  <si>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</si>
  <si>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</si>
  <si>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</si>
  <si>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</si>
  <si>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</si>
  <si>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</si>
  <si>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</si>
  <si>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</si>
  <si>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</si>
  <si>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</si>
  <si>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</si>
  <si>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</si>
  <si>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</si>
  <si>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</si>
  <si>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</si>
  <si>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</si>
  <si>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</si>
  <si>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</si>
  <si>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</si>
  <si>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</si>
  <si>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</si>
  <si>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</si>
  <si>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</si>
  <si>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</si>
  <si>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</si>
  <si>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</si>
  <si>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</si>
  <si>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</si>
  <si>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</si>
  <si>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</si>
  <si>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</si>
  <si>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</si>
  <si>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</si>
  <si>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</si>
  <si>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</si>
  <si>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</si>
  <si>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</si>
  <si>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</si>
  <si>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</si>
  <si>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</si>
  <si>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</si>
  <si>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</si>
  <si>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</si>
  <si>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</si>
  <si>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</si>
  <si>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</si>
  <si>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</si>
  <si>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</si>
  <si>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</si>
  <si>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</si>
  <si>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</si>
  <si>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</si>
  <si>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</si>
  <si>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</si>
  <si>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</si>
  <si>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</si>
  <si>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</si>
  <si>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</si>
  <si>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</si>
  <si>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</si>
  <si>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</si>
  <si>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</si>
  <si>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</si>
  <si>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</si>
  <si>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</si>
  <si>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</si>
  <si>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</si>
  <si>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</si>
  <si>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</si>
  <si>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</si>
  <si>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</si>
  <si>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</si>
  <si>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</si>
  <si>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</si>
  <si>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</si>
  <si>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</si>
  <si>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</si>
  <si>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</si>
  <si>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</si>
  <si>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</si>
  <si>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</si>
  <si>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</si>
  <si>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</si>
  <si>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</si>
  <si>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</si>
  <si>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</si>
  <si>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</si>
  <si>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</si>
  <si>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</si>
  <si>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</si>
  <si>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</si>
  <si>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</si>
  <si>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</si>
  <si>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</si>
  <si>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</si>
  <si>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</si>
  <si>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</si>
  <si>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</si>
  <si>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</si>
  <si>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</si>
  <si>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</si>
  <si>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</si>
  <si>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</si>
  <si>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</si>
  <si>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</si>
  <si>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</si>
  <si>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</si>
  <si>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</si>
  <si>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</si>
  <si>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</si>
  <si>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</si>
  <si>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</si>
  <si>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</si>
  <si>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</si>
  <si>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</si>
  <si>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</si>
  <si>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</si>
  <si>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</si>
  <si>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</si>
  <si>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</si>
  <si>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</si>
  <si>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</si>
  <si>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</si>
  <si>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</si>
  <si>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</si>
  <si>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</si>
  <si>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</si>
  <si>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</si>
  <si>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</si>
  <si>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</si>
  <si>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</si>
  <si>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</si>
  <si>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</si>
  <si>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</si>
  <si>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</si>
  <si>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</si>
  <si>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</si>
  <si>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</si>
  <si>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</si>
  <si>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</si>
  <si>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</si>
  <si>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</si>
  <si>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</si>
  <si>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</si>
  <si>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</si>
  <si>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</si>
  <si>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</si>
  <si>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</si>
  <si>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</si>
  <si>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</si>
  <si>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</si>
  <si>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</si>
  <si>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</si>
  <si>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</si>
  <si>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</si>
  <si>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</si>
  <si>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</si>
  <si>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</si>
  <si>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</si>
  <si>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</si>
  <si>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</si>
  <si>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</si>
  <si>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</si>
  <si>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</si>
  <si>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</si>
  <si>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</si>
  <si>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</si>
  <si>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</si>
  <si>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</si>
  <si>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</si>
  <si>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</si>
  <si>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</si>
  <si>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</si>
  <si>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</si>
  <si>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</si>
  <si>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</si>
  <si>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</si>
  <si>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</si>
  <si>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</si>
  <si>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</si>
  <si>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</si>
  <si>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</si>
  <si>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</si>
  <si>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</si>
  <si>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</si>
  <si>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</si>
  <si>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</si>
  <si>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</si>
  <si>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</si>
  <si>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</si>
  <si>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</si>
  <si>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</si>
  <si>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</si>
  <si>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</si>
  <si>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</si>
  <si>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</si>
  <si>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</si>
  <si>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</si>
  <si>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</si>
  <si>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</si>
  <si>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</si>
  <si>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</si>
  <si>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</si>
  <si>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</si>
  <si>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</si>
  <si>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</si>
  <si>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</si>
  <si>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</si>
  <si>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</si>
  <si>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</si>
  <si>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</si>
  <si>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</si>
  <si>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</si>
  <si>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</si>
  <si>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</si>
  <si>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</si>
  <si>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</si>
  <si>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</si>
  <si>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</si>
  <si>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</si>
  <si>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</si>
  <si>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</si>
  <si>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</si>
  <si>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</si>
  <si>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</si>
  <si>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</si>
  <si>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</si>
  <si>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</si>
  <si>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</si>
  <si>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</si>
  <si>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</si>
  <si>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</si>
  <si>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</si>
  <si>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</si>
  <si>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</si>
  <si>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</si>
  <si>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</si>
  <si>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</si>
  <si>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</si>
  <si>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</si>
  <si>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</si>
  <si>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</si>
  <si>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</si>
  <si>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</si>
  <si>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</si>
  <si>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</si>
  <si>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</si>
  <si>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</si>
  <si>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</si>
  <si>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</si>
  <si>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</si>
  <si>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</si>
  <si>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</si>
  <si>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</si>
  <si>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</si>
  <si>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</si>
  <si>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</si>
  <si>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</si>
  <si>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</si>
  <si>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</si>
  <si>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</si>
  <si>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</si>
  <si>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</si>
  <si>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</si>
  <si>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</si>
  <si>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</si>
  <si>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</si>
  <si>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</si>
  <si>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</si>
  <si>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</si>
  <si>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</si>
  <si>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</si>
  <si>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</si>
  <si>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</si>
  <si>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</si>
  <si>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</si>
  <si>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</si>
  <si>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</si>
  <si>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</si>
  <si>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</si>
  <si>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</si>
  <si>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</si>
  <si>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</si>
  <si>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</si>
  <si>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</si>
  <si>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</si>
  <si>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</si>
  <si>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</si>
  <si>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</si>
  <si>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</si>
  <si>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</si>
  <si>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</si>
  <si>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</si>
  <si>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</si>
  <si>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</si>
  <si>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</si>
  <si>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</si>
  <si>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</si>
  <si>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</si>
  <si>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</si>
  <si>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</si>
  <si>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</si>
  <si>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</si>
  <si>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</si>
  <si>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</si>
  <si>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</si>
  <si>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</si>
  <si>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</si>
  <si>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</si>
  <si>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</si>
  <si>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</si>
  <si>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</si>
  <si>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</si>
  <si>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</si>
  <si>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</si>
  <si>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</si>
  <si>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</si>
  <si>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</si>
  <si>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</si>
  <si>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</si>
  <si>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</si>
  <si>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</si>
  <si>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</si>
  <si>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</si>
  <si>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</si>
  <si>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</si>
  <si>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</si>
  <si>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</si>
  <si>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</si>
  <si>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</si>
  <si>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</si>
  <si>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</si>
  <si>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</si>
  <si>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</si>
  <si>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</si>
  <si>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</si>
  <si>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</si>
  <si>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</si>
  <si>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</si>
  <si>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</si>
  <si>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</si>
  <si>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</si>
  <si>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</si>
  <si>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</si>
  <si>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</si>
  <si>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</si>
  <si>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</si>
  <si>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</si>
  <si>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</si>
  <si>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</si>
  <si>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</si>
  <si>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</si>
  <si>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</si>
  <si>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</si>
  <si>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</si>
  <si>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</si>
  <si>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</si>
  <si>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</si>
  <si>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</si>
  <si>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</si>
  <si>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</si>
  <si>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</si>
  <si>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</si>
  <si>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</si>
  <si>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</si>
  <si>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</si>
  <si>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</si>
  <si>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</si>
  <si>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</si>
  <si>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</si>
  <si>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</si>
  <si>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</si>
  <si>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</si>
  <si>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</si>
  <si>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</si>
  <si>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</si>
  <si>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</si>
  <si>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</si>
  <si>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</si>
  <si>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</si>
  <si>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</si>
  <si>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</si>
  <si>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</si>
  <si>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</si>
  <si>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</si>
  <si>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</si>
  <si>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</si>
  <si>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</si>
  <si>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</si>
  <si>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</si>
  <si>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</si>
  <si>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</si>
  <si>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</si>
  <si>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</si>
  <si>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</si>
  <si>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</si>
  <si>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</si>
  <si>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</si>
  <si>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</si>
  <si>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</si>
  <si>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</si>
  <si>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</si>
  <si>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</si>
  <si>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</si>
  <si>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</si>
  <si>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</si>
  <si>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</si>
  <si>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</si>
  <si>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</si>
  <si>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</si>
  <si>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</si>
  <si>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</si>
  <si>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</si>
  <si>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</si>
  <si>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</si>
  <si>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</si>
  <si>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</si>
  <si>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</si>
  <si>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</si>
  <si>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</si>
  <si>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</si>
  <si>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</si>
  <si>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</si>
  <si>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</si>
  <si>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</si>
  <si>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</si>
  <si>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</si>
  <si>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</si>
  <si>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</si>
  <si>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</si>
  <si>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</si>
  <si>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</si>
  <si>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</si>
  <si>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</si>
  <si>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</si>
  <si>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</si>
  <si>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</si>
  <si>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</si>
  <si>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</si>
  <si>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</si>
  <si>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</si>
  <si>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</si>
  <si>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</si>
  <si>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</si>
  <si>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</si>
  <si>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</si>
  <si>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</si>
  <si>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</si>
  <si>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</si>
  <si>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</si>
  <si>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</si>
  <si>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</si>
  <si>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</si>
  <si>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</si>
  <si>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</si>
  <si>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</si>
  <si>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</si>
  <si>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</si>
  <si>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</si>
  <si>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</si>
  <si>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</si>
  <si>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</si>
  <si>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</si>
  <si>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</si>
  <si>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</si>
  <si>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</si>
  <si>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</si>
  <si>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</si>
  <si>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</si>
  <si>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</si>
  <si>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</si>
  <si>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</si>
  <si>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</si>
  <si>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</si>
  <si>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</si>
  <si>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</si>
  <si>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</si>
  <si>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</si>
  <si>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</si>
  <si>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</si>
  <si>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</si>
  <si>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</si>
  <si>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</si>
  <si>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</si>
  <si>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</si>
  <si>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</si>
  <si>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</si>
  <si>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</si>
  <si>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</si>
  <si>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</si>
  <si>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</si>
  <si>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</si>
  <si>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</si>
  <si>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</si>
  <si>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</si>
  <si>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</si>
  <si>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</si>
  <si>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</si>
  <si>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</si>
  <si>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</si>
  <si>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</si>
  <si>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</si>
  <si>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</si>
  <si>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</si>
  <si>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</si>
  <si>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</si>
  <si>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</si>
  <si>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</si>
  <si>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</si>
  <si>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</si>
  <si>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</si>
  <si>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</si>
  <si>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</si>
  <si>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</si>
  <si>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</si>
  <si>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</si>
  <si>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</si>
  <si>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</si>
  <si>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</si>
  <si>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</si>
  <si>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</si>
  <si>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</si>
  <si>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</si>
  <si>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</si>
  <si>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</si>
  <si>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</si>
  <si>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</si>
  <si>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</si>
  <si>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</si>
  <si>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</si>
  <si>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</si>
  <si>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</si>
  <si>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</si>
  <si>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</si>
  <si>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</si>
  <si>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</si>
  <si>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</si>
  <si>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</si>
  <si>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</si>
  <si>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</si>
  <si>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</si>
  <si>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</si>
  <si>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</si>
  <si>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</si>
  <si>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</si>
  <si>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</si>
  <si>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</si>
  <si>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</si>
  <si>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</si>
  <si>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</si>
  <si>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</si>
  <si>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</si>
  <si>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</si>
  <si>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</si>
  <si>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</si>
  <si>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</si>
  <si>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</si>
  <si>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</si>
  <si>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</si>
  <si>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</si>
  <si>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</si>
  <si>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</si>
  <si>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</si>
  <si>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</si>
  <si>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</si>
  <si>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</si>
  <si>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</si>
  <si>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</si>
  <si>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</si>
  <si>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</si>
  <si>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</si>
  <si>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</si>
  <si>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</si>
  <si>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</si>
  <si>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</si>
  <si>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</si>
  <si>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</si>
  <si>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</si>
  <si>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</si>
  <si>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</si>
  <si>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</si>
  <si>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</si>
  <si>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</si>
  <si>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</si>
  <si>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</si>
  <si>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</si>
  <si>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</si>
  <si>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</si>
  <si>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</si>
  <si>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</si>
  <si>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</si>
  <si>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</si>
  <si>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</si>
  <si>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</si>
  <si>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</si>
  <si>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</si>
  <si>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</si>
  <si>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</si>
  <si>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</si>
  <si>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</si>
  <si>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</si>
  <si>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</si>
  <si>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</si>
  <si>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</si>
  <si>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</si>
  <si>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</si>
  <si>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</si>
  <si>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</si>
  <si>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</si>
  <si>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</si>
  <si>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</si>
  <si>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</si>
  <si>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</si>
  <si>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</si>
  <si>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</si>
  <si>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</si>
  <si>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</si>
  <si>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</si>
  <si>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</si>
  <si>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</si>
  <si>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</si>
  <si>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</si>
  <si>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</si>
  <si>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</si>
  <si>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</si>
  <si>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</si>
  <si>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</si>
  <si>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</si>
  <si>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</si>
  <si>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</si>
  <si>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</si>
  <si>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</si>
  <si>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</si>
  <si>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</si>
  <si>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</si>
  <si>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</si>
  <si>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</si>
  <si>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</si>
  <si>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</si>
  <si>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</si>
  <si>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</si>
  <si>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</si>
  <si>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</si>
  <si>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</si>
  <si>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</si>
  <si>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</si>
  <si>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</si>
  <si>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</si>
  <si>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</si>
  <si>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</si>
  <si>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</si>
  <si>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</si>
  <si>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</si>
  <si>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</si>
  <si>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</si>
  <si>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</si>
  <si>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</si>
  <si>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</si>
  <si>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</si>
  <si>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</si>
  <si>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</si>
  <si>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</si>
  <si>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</si>
  <si>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</si>
  <si>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</si>
  <si>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</si>
  <si>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</si>
  <si>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</si>
  <si>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</si>
  <si>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</si>
  <si>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</si>
  <si>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</si>
  <si>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</si>
  <si>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</si>
  <si>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</si>
  <si>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</si>
  <si>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</si>
  <si>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</si>
  <si>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</si>
  <si>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</si>
  <si>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</si>
  <si>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</si>
  <si>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</si>
  <si>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</si>
  <si>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</si>
  <si>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</si>
  <si>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</si>
  <si>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</si>
  <si>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</si>
  <si>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</si>
  <si>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</si>
  <si>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</si>
  <si>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</si>
  <si>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</si>
  <si>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</si>
  <si>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</si>
  <si>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</si>
  <si>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</si>
  <si>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</si>
  <si>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</si>
  <si>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</si>
  <si>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</si>
  <si>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</si>
  <si>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</si>
  <si>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</si>
  <si>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</si>
  <si>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</si>
  <si>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</si>
  <si>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</si>
  <si>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</si>
  <si>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</si>
  <si>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</si>
  <si>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</si>
  <si>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</si>
  <si>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</si>
  <si>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</si>
  <si>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</si>
  <si>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</si>
  <si>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</si>
  <si>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</si>
  <si>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</si>
  <si>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</si>
  <si>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</si>
  <si>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</si>
  <si>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</si>
  <si>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</si>
  <si>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</si>
  <si>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</si>
  <si>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</si>
  <si>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</si>
  <si>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</si>
  <si>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</si>
  <si>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</si>
  <si>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</si>
  <si>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</si>
  <si>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</si>
  <si>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</si>
  <si>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</si>
  <si>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</si>
  <si>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</si>
  <si>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</si>
  <si>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</si>
  <si>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</si>
  <si>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</si>
  <si>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</si>
  <si>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</si>
  <si>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</si>
  <si>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</si>
  <si>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</si>
  <si>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</si>
  <si>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</si>
  <si>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</si>
  <si>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</si>
  <si>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</si>
  <si>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</si>
  <si>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</si>
  <si>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</si>
  <si>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</si>
  <si>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</si>
  <si>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</si>
  <si>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</si>
  <si>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</si>
  <si>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</si>
  <si>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</si>
  <si>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</si>
  <si>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</si>
  <si>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</si>
  <si>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</si>
  <si>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</si>
  <si>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</si>
  <si>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</si>
  <si>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</si>
  <si>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</si>
  <si>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</si>
  <si>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</si>
  <si>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</si>
  <si>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</si>
  <si>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</si>
  <si>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</si>
  <si>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</si>
  <si>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</si>
  <si>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</si>
  <si>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</si>
  <si>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</si>
  <si>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</si>
  <si>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</si>
  <si>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</si>
  <si>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</si>
  <si>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</si>
  <si>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</si>
  <si>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</si>
  <si>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</si>
  <si>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</si>
  <si>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</si>
  <si>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</si>
  <si>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</si>
  <si>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</si>
  <si>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</si>
  <si>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</si>
  <si>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</si>
  <si>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</si>
  <si>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</si>
  <si>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</si>
  <si>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</si>
  <si>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</si>
  <si>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</si>
  <si>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</si>
  <si>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</si>
  <si>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</si>
  <si>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</si>
  <si>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</si>
  <si>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</si>
  <si>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</si>
  <si>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</si>
  <si>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</si>
  <si>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</si>
  <si>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</si>
  <si>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</si>
  <si>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</si>
  <si>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</si>
  <si>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</si>
  <si>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</si>
  <si>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</si>
  <si>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</si>
  <si>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</si>
  <si>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</si>
  <si>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</si>
  <si>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</si>
  <si>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</si>
  <si>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</si>
  <si>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</si>
  <si>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</si>
  <si>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</si>
  <si>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</si>
  <si>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</si>
  <si>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</si>
  <si>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</si>
  <si>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</si>
  <si>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</si>
  <si>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</si>
  <si>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</si>
  <si>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</si>
  <si>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</si>
  <si>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</si>
  <si>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</si>
  <si>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</si>
  <si>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</si>
  <si>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</si>
  <si>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</si>
  <si>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</si>
  <si>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</si>
  <si>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</si>
  <si>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</si>
  <si>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</si>
  <si>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</si>
  <si>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</si>
  <si>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</si>
  <si>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</si>
  <si>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</si>
  <si>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</si>
  <si>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</si>
  <si>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</si>
  <si>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</si>
  <si>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</si>
  <si>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</si>
  <si>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</si>
  <si>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</si>
  <si>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</si>
  <si>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</si>
  <si>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</si>
  <si>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</si>
  <si>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</si>
  <si>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</si>
  <si>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</si>
  <si>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</si>
  <si>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</si>
  <si>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</si>
  <si>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</si>
  <si>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</si>
  <si>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</si>
  <si>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</si>
  <si>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</si>
  <si>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</si>
  <si>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</si>
  <si>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</si>
  <si>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</si>
  <si>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</si>
  <si>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</si>
  <si>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</si>
  <si>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</si>
  <si>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</si>
  <si>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</si>
  <si>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</si>
  <si>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</si>
  <si>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</si>
  <si>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</si>
  <si>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</si>
  <si>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</si>
  <si>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</si>
  <si>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</si>
  <si>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</si>
  <si>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</si>
  <si>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</si>
  <si>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</si>
  <si>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</si>
  <si>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</si>
  <si>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</si>
  <si>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</si>
  <si>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</si>
  <si>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</si>
  <si>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</si>
  <si>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</si>
  <si>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</si>
  <si>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</si>
  <si>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</si>
  <si>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</si>
  <si>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</si>
  <si>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</si>
  <si>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</si>
  <si>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</si>
  <si>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</si>
  <si>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</si>
  <si>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</si>
  <si>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</si>
  <si>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</si>
  <si>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</si>
  <si>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</si>
  <si>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</si>
  <si>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</si>
  <si>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</si>
  <si>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</si>
  <si>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</si>
  <si>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</si>
  <si>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</si>
  <si>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</si>
  <si>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</si>
  <si>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</si>
  <si>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</si>
  <si>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</si>
  <si>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</si>
  <si>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</si>
  <si>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</si>
  <si>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</si>
  <si>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</si>
  <si>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</si>
  <si>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</si>
  <si>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</si>
  <si>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</si>
  <si>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</si>
  <si>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</si>
  <si>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</si>
  <si>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</si>
  <si>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</si>
  <si>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</si>
  <si>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</si>
  <si>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</si>
  <si>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</si>
  <si>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</si>
  <si>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</si>
  <si>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</si>
  <si>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</si>
  <si>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</si>
  <si>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</si>
  <si>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</si>
  <si>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</si>
  <si>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</si>
  <si>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</si>
  <si>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</si>
  <si>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</si>
  <si>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</si>
  <si>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</si>
  <si>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</si>
  <si>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</si>
  <si>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</si>
  <si>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</si>
  <si>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</si>
  <si>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</si>
  <si>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</si>
  <si>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</si>
  <si>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</si>
  <si>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</si>
  <si>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</si>
  <si>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</si>
  <si>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</si>
  <si>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</si>
  <si>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</si>
  <si>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</si>
  <si>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</si>
  <si>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</si>
  <si>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</si>
  <si>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</si>
  <si>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</si>
  <si>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</si>
  <si>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</si>
  <si>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</si>
  <si>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</si>
  <si>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</si>
  <si>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</si>
  <si>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</si>
  <si>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</si>
  <si>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</si>
  <si>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</si>
  <si>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</si>
  <si>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</si>
  <si>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</si>
  <si>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</si>
  <si>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</si>
  <si>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</si>
  <si>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</si>
  <si>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</si>
  <si>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</si>
  <si>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</si>
  <si>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</si>
  <si>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</si>
  <si>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</si>
  <si>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</si>
  <si>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</si>
  <si>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</si>
  <si>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</si>
  <si>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</si>
  <si>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</si>
  <si>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</si>
  <si>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</si>
  <si>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</si>
  <si>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</si>
  <si>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</si>
  <si>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</si>
  <si>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</si>
  <si>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</si>
  <si>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</si>
  <si>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</si>
  <si>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</si>
  <si>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</si>
  <si>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</si>
  <si>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</si>
  <si>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</si>
  <si>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</si>
  <si>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</si>
  <si>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</si>
  <si>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</si>
  <si>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</si>
  <si>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</si>
  <si>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</si>
  <si>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</si>
  <si>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</si>
  <si>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</si>
  <si>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</si>
  <si>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</si>
  <si>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</si>
  <si>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</si>
  <si>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</si>
  <si>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</si>
  <si>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</si>
  <si>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</si>
  <si>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</si>
  <si>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</si>
  <si>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</si>
  <si>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</si>
  <si>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</si>
  <si>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</si>
  <si>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</si>
  <si>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</si>
  <si>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</si>
  <si>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</si>
  <si>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</si>
  <si>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</si>
  <si>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</si>
  <si>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</si>
  <si>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</si>
  <si>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</si>
  <si>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</si>
  <si>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</si>
  <si>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</si>
  <si>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</si>
  <si>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</si>
  <si>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</si>
  <si>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</si>
  <si>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</si>
  <si>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</si>
  <si>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</si>
  <si>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</si>
  <si>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</si>
  <si>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</si>
  <si>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</si>
  <si>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</si>
  <si>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</si>
  <si>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</si>
  <si>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</si>
  <si>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</si>
  <si>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</si>
  <si>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</si>
  <si>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</si>
  <si>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</si>
  <si>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</si>
  <si>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</si>
  <si>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</si>
  <si>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</si>
  <si>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</si>
  <si>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</si>
  <si>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</si>
  <si>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</si>
  <si>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</si>
  <si>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</si>
  <si>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</si>
  <si>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</si>
  <si>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</si>
  <si>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</si>
  <si>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</si>
  <si>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</si>
  <si>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</si>
  <si>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</si>
  <si>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</si>
  <si>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</si>
  <si>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</si>
  <si>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</si>
  <si>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</si>
  <si>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</si>
  <si>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</si>
  <si>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</si>
  <si>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</si>
  <si>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</si>
  <si>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</si>
  <si>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</si>
  <si>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</si>
  <si>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</si>
  <si>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</si>
  <si>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</si>
  <si>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</si>
  <si>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</si>
  <si>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</si>
  <si>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</si>
  <si>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</si>
  <si>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</si>
  <si>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</si>
  <si>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</si>
  <si>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</si>
  <si>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</si>
  <si>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</si>
  <si>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</si>
  <si>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</si>
  <si>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</si>
  <si>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</si>
  <si>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</si>
  <si>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</si>
  <si>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</si>
  <si>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</si>
  <si>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</si>
  <si>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</si>
  <si>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</si>
  <si>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</si>
  <si>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</si>
  <si>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</si>
  <si>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</si>
  <si>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</si>
  <si>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</si>
  <si>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</si>
  <si>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</si>
  <si>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</si>
  <si>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</si>
  <si>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</si>
  <si>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</si>
  <si>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</si>
  <si>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</si>
  <si>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</si>
  <si>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</si>
  <si>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</si>
  <si>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</si>
  <si>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</si>
  <si>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</si>
  <si>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</si>
  <si>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</si>
  <si>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</si>
  <si>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</si>
  <si>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</si>
  <si>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</si>
  <si>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</si>
  <si>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</si>
  <si>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</si>
  <si>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</si>
  <si>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</si>
  <si>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</si>
  <si>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</si>
  <si>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</si>
  <si>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</si>
  <si>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</si>
  <si>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</si>
  <si>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</si>
  <si>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</si>
  <si>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</si>
  <si>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</si>
  <si>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</si>
  <si>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</si>
  <si>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</si>
  <si>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</si>
  <si>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</si>
  <si>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</si>
  <si>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</si>
  <si>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</si>
  <si>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</si>
  <si>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</si>
  <si>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</si>
  <si>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</si>
  <si>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</si>
  <si>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</si>
  <si>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</si>
  <si>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</si>
  <si>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</si>
  <si>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</si>
  <si>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</si>
  <si>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</si>
  <si>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</si>
  <si>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</si>
  <si>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</si>
  <si>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</si>
  <si>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</si>
  <si>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</si>
  <si>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</si>
  <si>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</si>
  <si>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</si>
  <si>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</si>
  <si>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</si>
  <si>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</si>
  <si>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</si>
  <si>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</si>
  <si>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</si>
  <si>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</si>
  <si>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</si>
  <si>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</si>
  <si>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</si>
  <si>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</si>
  <si>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</si>
  <si>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</si>
  <si>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</si>
  <si>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</si>
  <si>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</si>
  <si>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</si>
  <si>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</si>
  <si>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</si>
  <si>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</si>
  <si>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</si>
  <si>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</si>
  <si>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</si>
  <si>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</si>
  <si>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</si>
  <si>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</si>
  <si>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</si>
  <si>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</si>
  <si>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</si>
  <si>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</si>
  <si>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</si>
  <si>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</si>
  <si>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</si>
  <si>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</si>
  <si>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</si>
  <si>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</si>
  <si>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</si>
  <si>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</si>
  <si>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</si>
  <si>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</si>
  <si>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</si>
  <si>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</si>
  <si>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</si>
  <si>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</si>
  <si>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</si>
  <si>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</si>
  <si>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</si>
  <si>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</si>
  <si>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</si>
  <si>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</si>
  <si>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</si>
  <si>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</si>
  <si>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</si>
  <si>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</si>
  <si>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</si>
  <si>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</si>
  <si>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</si>
  <si>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</si>
  <si>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</si>
  <si>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</si>
  <si>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</si>
  <si>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</si>
  <si>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</si>
  <si>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</si>
  <si>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</si>
  <si>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</si>
  <si>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</si>
  <si>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</si>
  <si>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</si>
  <si>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</si>
  <si>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</si>
  <si>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</si>
  <si>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</si>
  <si>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</si>
  <si>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</si>
  <si>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</si>
  <si>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</si>
  <si>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</si>
  <si>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</si>
  <si>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</si>
  <si>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</si>
  <si>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</si>
  <si>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</si>
  <si>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</si>
  <si>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</si>
  <si>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</si>
  <si>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</si>
  <si>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</si>
  <si>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</si>
  <si>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</si>
  <si>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</si>
  <si>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</si>
  <si>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</si>
  <si>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</si>
  <si>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</si>
  <si>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</si>
  <si>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</si>
  <si>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</si>
  <si>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</si>
  <si>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</si>
  <si>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</si>
  <si>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</si>
  <si>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</si>
  <si>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</si>
  <si>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</si>
  <si>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</si>
  <si>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</si>
  <si>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</si>
  <si>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</si>
  <si>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</si>
  <si>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</si>
  <si>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</si>
  <si>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</si>
  <si>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</si>
  <si>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</si>
  <si>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</si>
  <si>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</si>
  <si>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</si>
  <si>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</si>
  <si>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</si>
  <si>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</si>
  <si>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</si>
  <si>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</si>
  <si>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</si>
  <si>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</si>
  <si>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</si>
  <si>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</si>
  <si>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</si>
  <si>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</si>
  <si>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</si>
  <si>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</si>
  <si>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</si>
  <si>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</si>
  <si>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</si>
  <si>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</si>
  <si>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</si>
  <si>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</si>
  <si>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</si>
  <si>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</si>
  <si>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</si>
  <si>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</si>
  <si>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</si>
  <si>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</si>
  <si>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</si>
  <si>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</si>
  <si>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</si>
  <si>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</si>
  <si>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</si>
  <si>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</si>
  <si>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</si>
  <si>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</si>
  <si>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</si>
  <si>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</si>
  <si>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</si>
  <si>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</si>
  <si>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</si>
  <si>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</si>
  <si>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</si>
  <si>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</si>
  <si>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</si>
  <si>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</si>
  <si>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</si>
  <si>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</si>
  <si>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</si>
  <si>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</si>
  <si>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</si>
  <si>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</si>
  <si>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</si>
  <si>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</si>
  <si>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</si>
  <si>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</si>
  <si>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</si>
  <si>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</si>
  <si>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</si>
  <si>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</si>
  <si>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</si>
  <si>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</si>
  <si>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</si>
  <si>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</si>
  <si>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</si>
  <si>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</si>
  <si>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</si>
  <si>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</si>
  <si>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</si>
  <si>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</si>
  <si>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</si>
  <si>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</si>
  <si>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</si>
  <si>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</si>
  <si>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</si>
  <si>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</si>
  <si>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</si>
  <si>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</si>
  <si>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</si>
  <si>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</si>
  <si>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</si>
  <si>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</si>
  <si>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</si>
  <si>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</si>
  <si>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</si>
  <si>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</si>
  <si>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</si>
  <si>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</si>
  <si>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</si>
  <si>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</si>
  <si>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</si>
  <si>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</si>
  <si>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</si>
  <si>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</si>
  <si>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</si>
  <si>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</si>
  <si>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</si>
  <si>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</si>
  <si>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</si>
  <si>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</si>
  <si>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</si>
  <si>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</si>
  <si>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</si>
  <si>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</si>
  <si>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</si>
  <si>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</si>
  <si>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</si>
  <si>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</si>
  <si>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</si>
  <si>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</si>
  <si>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</si>
  <si>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</si>
  <si>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</si>
  <si>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</si>
  <si>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</si>
  <si>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</si>
  <si>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</si>
  <si>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</si>
  <si>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</si>
  <si>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</si>
  <si>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</si>
  <si>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</si>
  <si>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</si>
  <si>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</si>
  <si>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</si>
  <si>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</si>
  <si>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</si>
  <si>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</si>
  <si>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</si>
  <si>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</si>
  <si>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</si>
  <si>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</si>
  <si>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</si>
  <si>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</si>
  <si>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</si>
  <si>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</si>
  <si>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</si>
  <si>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</si>
  <si>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</si>
  <si>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</si>
  <si>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</si>
  <si>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</si>
  <si>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</si>
  <si>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</si>
  <si>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</si>
  <si>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</si>
  <si>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</si>
  <si>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</si>
  <si>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</si>
  <si>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</si>
  <si>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</si>
  <si>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</si>
  <si>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</si>
  <si>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</si>
  <si>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</si>
  <si>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</si>
  <si>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</si>
  <si>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</si>
  <si>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</si>
  <si>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</si>
  <si>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</si>
  <si>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</si>
  <si>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</si>
  <si>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</si>
  <si>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</si>
  <si>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</si>
  <si>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</si>
  <si>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</si>
  <si>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</si>
  <si>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</si>
  <si>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</si>
  <si>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</si>
  <si>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</si>
  <si>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</si>
  <si>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</si>
  <si>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</si>
  <si>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</si>
  <si>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</si>
  <si>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</si>
  <si>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</si>
  <si>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</si>
  <si>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</si>
  <si>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</si>
  <si>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</si>
  <si>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</si>
  <si>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</si>
  <si>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</si>
  <si>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</si>
  <si>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</si>
  <si>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</si>
  <si>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</si>
  <si>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</si>
  <si>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</si>
  <si>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</si>
  <si>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</si>
  <si>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</si>
  <si>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</si>
  <si>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</si>
  <si>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</si>
  <si>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</si>
  <si>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</si>
  <si>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</si>
  <si>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</si>
  <si>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</si>
  <si>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</si>
  <si>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</si>
  <si>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</si>
  <si>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</si>
  <si>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</si>
  <si>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</si>
  <si>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</si>
  <si>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</si>
  <si>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</si>
  <si>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</si>
  <si>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</si>
  <si>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</si>
  <si>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</si>
  <si>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</si>
  <si>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</si>
  <si>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</si>
  <si>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</si>
  <si>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</si>
  <si>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</si>
  <si>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</si>
  <si>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</si>
  <si>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</si>
  <si>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</si>
  <si>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</si>
  <si>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</si>
  <si>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</si>
  <si>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</si>
  <si>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</si>
  <si>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</si>
  <si>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</si>
  <si>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</si>
  <si>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</si>
  <si>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</si>
  <si>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</si>
  <si>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</si>
  <si>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</si>
  <si>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</si>
  <si>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</si>
  <si>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</si>
  <si>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</si>
  <si>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</si>
  <si>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</si>
  <si>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</si>
  <si>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</si>
  <si>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</si>
  <si>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</si>
  <si>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</si>
  <si>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</si>
  <si>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</si>
  <si>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</si>
  <si>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</si>
  <si>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</si>
  <si>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</si>
  <si>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</si>
  <si>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</si>
  <si>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</si>
  <si>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</si>
  <si>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</si>
  <si>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</si>
  <si>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</si>
  <si>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</si>
  <si>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</si>
  <si>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</si>
  <si>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</si>
  <si>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</si>
  <si>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</si>
  <si>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</si>
  <si>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</si>
  <si>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</si>
  <si>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</si>
  <si>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</si>
  <si>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</si>
  <si>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</si>
  <si>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</si>
  <si>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</si>
  <si>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</si>
  <si>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</si>
  <si>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</si>
  <si>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</si>
  <si>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</si>
  <si>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</si>
  <si>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</si>
  <si>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</si>
  <si>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</si>
  <si>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</si>
  <si>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</si>
  <si>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</si>
  <si>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</si>
  <si>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</si>
  <si>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</si>
  <si>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</si>
  <si>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</si>
  <si>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</si>
  <si>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</si>
  <si>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</si>
  <si>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</si>
  <si>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</si>
  <si>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</si>
  <si>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</si>
  <si>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</si>
  <si>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</si>
  <si>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</si>
  <si>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</si>
  <si>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</si>
  <si>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</si>
  <si>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</si>
  <si>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</si>
  <si>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</si>
  <si>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</si>
  <si>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</si>
  <si>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</si>
  <si>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</si>
  <si>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</si>
  <si>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</si>
  <si>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</si>
  <si>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</si>
  <si>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</si>
  <si>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</si>
  <si>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</si>
  <si>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</si>
  <si>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</si>
  <si>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</si>
  <si>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</si>
  <si>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</si>
  <si>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</si>
  <si>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</si>
  <si>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</si>
  <si>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</si>
  <si>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</si>
  <si>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</si>
  <si>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</si>
  <si>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</si>
  <si>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</si>
  <si>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</si>
  <si>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</si>
  <si>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</si>
  <si>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</si>
  <si>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</si>
  <si>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</si>
  <si>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</si>
  <si>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</si>
  <si>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</si>
  <si>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</si>
  <si>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</si>
  <si>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</si>
  <si>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</si>
  <si>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</si>
  <si>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</si>
  <si>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</si>
  <si>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</si>
  <si>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</si>
  <si>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</si>
  <si>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</si>
  <si>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</si>
  <si>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</si>
  <si>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</si>
  <si>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</si>
  <si>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</si>
  <si>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</si>
  <si>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</si>
  <si>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</si>
  <si>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</si>
  <si>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</si>
  <si>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</si>
  <si>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</si>
  <si>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</si>
  <si>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</si>
  <si>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</si>
  <si>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</si>
  <si>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</si>
  <si>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</si>
  <si>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</si>
  <si>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</si>
  <si>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</si>
  <si>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</si>
  <si>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</si>
  <si>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</si>
  <si>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</si>
  <si>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</si>
  <si>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</si>
  <si>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</si>
  <si>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</si>
  <si>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</si>
  <si>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</si>
  <si>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</si>
  <si>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</si>
  <si>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</si>
  <si>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</si>
  <si>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</si>
  <si>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</si>
  <si>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</si>
  <si>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</si>
  <si>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</si>
  <si>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</si>
  <si>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</si>
  <si>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</si>
  <si>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</si>
  <si>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</si>
  <si>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</si>
  <si>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</si>
  <si>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</si>
  <si>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</si>
  <si>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</si>
  <si>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</si>
  <si>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</si>
  <si>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</si>
  <si>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</si>
  <si>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</si>
  <si>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</si>
  <si>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</si>
  <si>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</si>
  <si>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</si>
  <si>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</si>
  <si>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</si>
  <si>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</si>
  <si>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</si>
  <si>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</si>
  <si>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</si>
  <si>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</si>
  <si>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</si>
  <si>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</si>
  <si>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</si>
  <si>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</si>
  <si>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</si>
  <si>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</si>
  <si>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</si>
  <si>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</si>
  <si>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</si>
  <si>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</si>
  <si>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</si>
  <si>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</si>
  <si>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</si>
  <si>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</si>
  <si>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</si>
  <si>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</si>
  <si>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</si>
  <si>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</si>
  <si>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</si>
  <si>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</si>
  <si>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</si>
  <si>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</si>
  <si>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</si>
  <si>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</si>
  <si>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</si>
  <si>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</si>
  <si>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</si>
  <si>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</si>
  <si>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</si>
  <si>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</si>
  <si>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</si>
  <si>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</si>
  <si>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</si>
  <si>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</si>
  <si>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</si>
  <si>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</si>
  <si>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</si>
  <si>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</si>
  <si>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</si>
  <si>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</si>
  <si>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</si>
  <si>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</si>
  <si>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</si>
  <si>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</si>
  <si>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</si>
  <si>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</si>
  <si>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</si>
  <si>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</si>
  <si>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</si>
  <si>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</si>
  <si>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</si>
  <si>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</si>
  <si>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</si>
  <si>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</si>
  <si>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</si>
  <si>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</si>
  <si>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</si>
  <si>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</si>
  <si>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</si>
  <si>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</si>
  <si>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</si>
  <si>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</si>
  <si>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</si>
  <si>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</si>
  <si>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</si>
  <si>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</si>
  <si>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</si>
  <si>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</si>
  <si>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</si>
  <si>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</si>
  <si>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</si>
  <si>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</si>
  <si>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</si>
  <si>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</si>
  <si>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</si>
  <si>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</si>
  <si>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</si>
  <si>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</si>
  <si>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</si>
  <si>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</si>
  <si>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</si>
  <si>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</si>
  <si>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</si>
  <si>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</si>
  <si>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</si>
  <si>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</si>
  <si>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</si>
  <si>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</si>
  <si>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</si>
  <si>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</si>
  <si>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</si>
  <si>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</si>
  <si>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</si>
  <si>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</si>
  <si>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</si>
  <si>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</si>
  <si>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</si>
  <si>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</si>
  <si>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</si>
  <si>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</si>
  <si>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</si>
  <si>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</si>
  <si>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</si>
  <si>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</si>
  <si>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</si>
  <si>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</si>
  <si>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</si>
  <si>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</si>
  <si>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</si>
  <si>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</si>
  <si>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</si>
  <si>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</si>
  <si>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</si>
  <si>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</si>
  <si>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</si>
  <si>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</si>
  <si>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</si>
  <si>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</si>
  <si>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</si>
  <si>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</si>
  <si>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</si>
  <si>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</si>
  <si>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</si>
  <si>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</si>
  <si>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</si>
  <si>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</si>
  <si>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</si>
  <si>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</si>
  <si>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</si>
  <si>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</si>
  <si>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</si>
  <si>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</si>
  <si>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</si>
  <si>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</si>
  <si>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</si>
  <si>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</si>
  <si>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</si>
  <si>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</si>
  <si>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</si>
  <si>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</si>
  <si>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</si>
  <si>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</si>
  <si>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</si>
  <si>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</si>
  <si>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</si>
  <si>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</si>
  <si>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</si>
  <si>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</si>
  <si>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</si>
  <si>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</si>
  <si>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</si>
  <si>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</si>
  <si>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</si>
  <si>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</si>
  <si>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</si>
  <si>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</si>
  <si>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</si>
  <si>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</si>
  <si>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</si>
  <si>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</si>
  <si>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</si>
  <si>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</si>
  <si>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</si>
  <si>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</si>
  <si>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</si>
  <si>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</si>
  <si>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</si>
  <si>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</si>
  <si>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</si>
  <si>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</si>
  <si>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</si>
  <si>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</si>
  <si>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</si>
  <si>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</si>
  <si>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</si>
  <si>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</si>
  <si>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</si>
  <si>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</si>
  <si>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</si>
  <si>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</si>
  <si>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</si>
  <si>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</si>
  <si>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</si>
  <si>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</si>
  <si>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</si>
  <si>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</si>
  <si>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</si>
  <si>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</si>
  <si>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</si>
  <si>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</si>
  <si>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</si>
  <si>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</si>
  <si>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</si>
  <si>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</si>
  <si>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</si>
  <si>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</si>
  <si>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</si>
  <si>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</si>
  <si>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</si>
  <si>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</si>
  <si>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</si>
  <si>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</si>
  <si>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</si>
  <si>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</si>
  <si>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</si>
  <si>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</si>
  <si>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</si>
  <si>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</si>
  <si>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</si>
  <si>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</si>
  <si>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</si>
  <si>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</si>
  <si>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</si>
  <si>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</si>
  <si>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</si>
  <si>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</si>
  <si>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</si>
  <si>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</si>
  <si>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</si>
  <si>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</si>
  <si>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</si>
  <si>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</si>
  <si>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</si>
  <si>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</si>
  <si>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</si>
  <si>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</si>
  <si>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</si>
  <si>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</si>
  <si>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</si>
  <si>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</si>
  <si>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</si>
  <si>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</si>
  <si>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</si>
  <si>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</si>
  <si>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</si>
  <si>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</si>
  <si>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</si>
  <si>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</si>
  <si>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</si>
  <si>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</si>
  <si>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</si>
  <si>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</si>
  <si>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</si>
  <si>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</si>
  <si>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</si>
  <si>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</si>
  <si>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</si>
  <si>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</si>
  <si>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</si>
  <si>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</si>
  <si>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</si>
  <si>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</si>
  <si>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</si>
  <si>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</si>
  <si>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</si>
  <si>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</si>
  <si>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</si>
  <si>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</si>
  <si>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</si>
  <si>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</si>
  <si>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</si>
  <si>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</si>
  <si>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</si>
  <si>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</si>
  <si>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</si>
  <si>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</si>
  <si>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</si>
  <si>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</si>
  <si>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</si>
  <si>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</si>
  <si>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</si>
  <si>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</si>
  <si>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</si>
  <si>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</si>
  <si>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</si>
  <si>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</si>
  <si>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</si>
  <si>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</si>
  <si>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</si>
  <si>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</si>
  <si>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</si>
  <si>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</si>
  <si>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</si>
  <si>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</si>
  <si>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</si>
  <si>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</si>
  <si>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</si>
  <si>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</si>
  <si>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</si>
  <si>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</si>
  <si>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</si>
  <si>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</si>
  <si>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</si>
  <si>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</si>
  <si>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</si>
  <si>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</si>
  <si>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</si>
  <si>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</si>
  <si>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</si>
  <si>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</si>
  <si>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</si>
  <si>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</si>
  <si>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</si>
  <si>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</si>
  <si>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</si>
  <si>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</si>
  <si>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</si>
  <si>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</si>
  <si>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</si>
  <si>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</si>
  <si>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</si>
  <si>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</si>
  <si>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</si>
  <si>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</si>
  <si>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</si>
  <si>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</si>
  <si>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</si>
  <si>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</si>
  <si>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</si>
  <si>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</si>
  <si>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</si>
  <si>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</si>
  <si>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</si>
  <si>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</si>
  <si>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</si>
  <si>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</si>
  <si>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</si>
  <si>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</si>
  <si>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</si>
  <si>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</si>
  <si>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</si>
  <si>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</si>
  <si>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</si>
  <si>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</si>
  <si>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</si>
  <si>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</si>
  <si>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</si>
  <si>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</si>
  <si>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</si>
  <si>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</si>
  <si>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</si>
  <si>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</si>
  <si>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</si>
  <si>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</si>
  <si>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</si>
  <si>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</si>
  <si>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</si>
  <si>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</si>
  <si>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</si>
  <si>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</si>
  <si>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</si>
  <si>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</si>
  <si>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</si>
  <si>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</si>
  <si>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</si>
  <si>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</si>
  <si>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</si>
  <si>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</si>
  <si>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</si>
  <si>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</si>
  <si>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</si>
  <si>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</si>
  <si>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</si>
  <si>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</si>
  <si>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</si>
  <si>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</si>
  <si>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</si>
  <si>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</si>
  <si>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</si>
  <si>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</si>
  <si>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</si>
  <si>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</si>
  <si>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</si>
  <si>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</si>
  <si>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</si>
  <si>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</si>
  <si>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</si>
  <si>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</si>
  <si>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</si>
  <si>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</si>
  <si>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</si>
  <si>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</si>
  <si>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</si>
  <si>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</si>
  <si>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</si>
  <si>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</si>
  <si>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</si>
  <si>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</si>
  <si>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</si>
  <si>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</si>
  <si>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</si>
  <si>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</si>
  <si>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</si>
  <si>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</si>
  <si>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</si>
  <si>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</si>
  <si>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</si>
  <si>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</si>
  <si>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</si>
  <si>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</si>
  <si>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</si>
  <si>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</si>
  <si>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</si>
  <si>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</si>
  <si>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</si>
  <si>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</si>
  <si>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</si>
  <si>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</si>
  <si>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</si>
  <si>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</si>
  <si>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</si>
  <si>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</si>
  <si>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</si>
  <si>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</si>
  <si>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</si>
  <si>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</si>
  <si>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</si>
  <si>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</si>
  <si>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</si>
  <si>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</si>
  <si>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</si>
  <si>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</si>
  <si>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</si>
  <si>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</si>
  <si>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</si>
  <si>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</si>
  <si>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</si>
  <si>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</si>
  <si>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</si>
  <si>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</si>
  <si>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</si>
  <si>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</si>
  <si>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</si>
  <si>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</si>
  <si>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</si>
  <si>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</si>
  <si>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</si>
  <si>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</si>
  <si>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</si>
  <si>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</si>
  <si>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</si>
  <si>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</si>
  <si>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</si>
  <si>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</si>
  <si>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</si>
  <si>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</si>
  <si>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</si>
  <si>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</si>
  <si>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</si>
  <si>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</si>
  <si>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</si>
  <si>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</si>
  <si>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</si>
  <si>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</si>
  <si>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</si>
  <si>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</si>
  <si>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</si>
  <si>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</si>
  <si>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</si>
  <si>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</si>
  <si>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</si>
  <si>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</si>
  <si>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</si>
  <si>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</si>
  <si>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</si>
  <si>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</si>
  <si>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</si>
  <si>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</si>
  <si>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</si>
  <si>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</si>
  <si>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</si>
  <si>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</si>
  <si>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</si>
  <si>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</si>
  <si>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</si>
  <si>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</si>
  <si>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</si>
  <si>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</si>
  <si>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</si>
  <si>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</si>
  <si>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</si>
  <si>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</si>
  <si>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</si>
  <si>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</si>
  <si>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</si>
  <si>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</si>
  <si>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</si>
  <si>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</si>
  <si>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</si>
  <si>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</si>
  <si>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</si>
  <si>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</si>
  <si>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</si>
  <si>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</si>
  <si>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</si>
  <si>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</si>
  <si>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</si>
  <si>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</si>
  <si>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</si>
  <si>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</si>
  <si>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</si>
  <si>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</si>
  <si>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</si>
  <si>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</si>
  <si>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</si>
  <si>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</si>
  <si>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</si>
  <si>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</si>
  <si>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</si>
  <si>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</si>
  <si>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</si>
  <si>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</si>
  <si>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</si>
  <si>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</si>
  <si>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</si>
  <si>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</si>
  <si>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</si>
  <si>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</si>
  <si>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</si>
  <si>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</si>
  <si>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</si>
  <si>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</si>
  <si>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</si>
  <si>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</si>
  <si>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</si>
  <si>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</si>
  <si>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</si>
  <si>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</si>
  <si>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</si>
  <si>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</si>
  <si>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</si>
  <si>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</si>
  <si>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</si>
  <si>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</si>
  <si>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</si>
  <si>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</si>
  <si>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</si>
  <si>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</si>
  <si>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</si>
  <si>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</si>
  <si>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</si>
  <si>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</si>
  <si>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</si>
  <si>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</si>
  <si>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</si>
  <si>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</si>
  <si>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</si>
  <si>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</si>
  <si>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</si>
  <si>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</si>
  <si>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</si>
  <si>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</si>
  <si>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</si>
  <si>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</si>
  <si>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</si>
  <si>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</si>
  <si>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</si>
  <si>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</si>
  <si>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</si>
  <si>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</si>
  <si>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</si>
  <si>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</si>
  <si>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</si>
  <si>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</si>
  <si>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</si>
  <si>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</si>
  <si>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</si>
  <si>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</si>
  <si>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</si>
  <si>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</si>
  <si>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</si>
  <si>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</si>
  <si>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</si>
  <si>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</si>
  <si>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</si>
  <si>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</si>
  <si>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</si>
  <si>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</si>
  <si>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</si>
  <si>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</si>
  <si>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</si>
  <si>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</si>
  <si>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</si>
  <si>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</si>
  <si>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</si>
  <si>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</si>
  <si>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</si>
  <si>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</si>
  <si>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</si>
  <si>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</si>
  <si>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</si>
  <si>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</si>
  <si>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</si>
  <si>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</si>
  <si>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</si>
  <si>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</si>
  <si>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</si>
  <si>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</si>
  <si>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</si>
  <si>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</si>
  <si>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</si>
  <si>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</si>
  <si>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</si>
  <si>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</si>
  <si>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</si>
  <si>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</si>
  <si>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</si>
  <si>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</si>
  <si>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</si>
  <si>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</si>
  <si>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</si>
  <si>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</si>
  <si>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</si>
  <si>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</si>
  <si>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</si>
  <si>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</si>
  <si>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</si>
  <si>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</si>
  <si>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</si>
  <si>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</si>
  <si>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</si>
  <si>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</si>
  <si>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</si>
  <si>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</si>
  <si>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</si>
  <si>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</si>
  <si>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</si>
  <si>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</si>
  <si>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</si>
  <si>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</si>
  <si>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</si>
  <si>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</si>
  <si>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</si>
  <si>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</si>
  <si>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</si>
  <si>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</si>
  <si>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</si>
  <si>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</si>
  <si>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</si>
  <si>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</si>
  <si>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</si>
  <si>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</si>
  <si>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</si>
  <si>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</si>
  <si>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</si>
  <si>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</si>
  <si>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</si>
  <si>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</si>
  <si>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</si>
  <si>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</si>
  <si>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</si>
  <si>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</si>
  <si>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</si>
  <si>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</si>
  <si>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</si>
  <si>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</si>
  <si>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</si>
  <si>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</si>
  <si>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</si>
  <si>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</si>
  <si>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</si>
  <si>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</si>
  <si>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</si>
  <si>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</si>
  <si>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</si>
  <si>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</si>
  <si>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</si>
  <si>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</si>
  <si>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</si>
  <si>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</si>
  <si>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</si>
  <si>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</si>
  <si>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</si>
  <si>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</si>
  <si>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</si>
  <si>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</si>
  <si>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</si>
  <si>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</si>
  <si>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</si>
  <si>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</si>
  <si>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</si>
  <si>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</si>
  <si>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</si>
  <si>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</si>
  <si>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</si>
  <si>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</si>
  <si>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</si>
  <si>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</si>
  <si>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</si>
  <si>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</si>
  <si>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</si>
  <si>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</si>
  <si>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</si>
  <si>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</si>
  <si>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</si>
  <si>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</si>
  <si>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</si>
  <si>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</si>
  <si>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</si>
  <si>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</si>
  <si>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</si>
  <si>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</si>
  <si>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</si>
  <si>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</si>
  <si>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</si>
  <si>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</si>
  <si>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</si>
  <si>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</si>
  <si>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</si>
  <si>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</si>
  <si>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</si>
  <si>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</si>
  <si>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</si>
  <si>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</si>
  <si>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</si>
  <si>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</si>
  <si>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</si>
  <si>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</si>
  <si>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</si>
  <si>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</si>
  <si>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</si>
  <si>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</si>
  <si>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</si>
  <si>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</si>
  <si>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</si>
  <si>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</si>
  <si>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</si>
  <si>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</si>
  <si>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</si>
  <si>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</si>
  <si>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</si>
  <si>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</si>
  <si>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</si>
  <si>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</si>
  <si>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</si>
  <si>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</si>
  <si>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</si>
  <si>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</si>
  <si>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</si>
  <si>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</si>
  <si>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</si>
  <si>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</si>
  <si>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</si>
  <si>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</si>
  <si>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</si>
  <si>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</si>
  <si>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</si>
  <si>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</si>
  <si>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</si>
  <si>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</si>
  <si>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</si>
  <si>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</si>
  <si>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</si>
  <si>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</si>
  <si>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</si>
  <si>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</si>
  <si>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</si>
  <si>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</si>
  <si>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</si>
  <si>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</si>
  <si>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</si>
  <si>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</si>
  <si>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</si>
  <si>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</si>
  <si>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</si>
  <si>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</si>
  <si>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</si>
  <si>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</si>
  <si>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</si>
  <si>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</si>
  <si>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</si>
  <si>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</si>
  <si>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</si>
  <si>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</si>
  <si>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</si>
  <si>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</si>
  <si>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</si>
  <si>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</si>
  <si>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</si>
  <si>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</si>
  <si>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</si>
  <si>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</si>
  <si>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</si>
  <si>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</si>
  <si>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</si>
  <si>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</si>
  <si>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</si>
  <si>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</si>
  <si>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</si>
  <si>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</si>
  <si>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</si>
  <si>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</si>
  <si>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</si>
  <si>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</si>
  <si>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</si>
  <si>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</si>
  <si>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</si>
  <si>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</si>
  <si>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</si>
  <si>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</si>
  <si>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</si>
  <si>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</si>
  <si>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</si>
  <si>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</si>
  <si>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</si>
  <si>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</si>
  <si>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</si>
  <si>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</si>
  <si>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</si>
  <si>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</si>
  <si>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</si>
  <si>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</si>
  <si>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</si>
  <si>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</si>
  <si>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</si>
  <si>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</si>
  <si>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</si>
  <si>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</si>
  <si>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</si>
  <si>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</si>
  <si>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</si>
  <si>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</si>
  <si>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</si>
  <si>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</si>
  <si>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</si>
  <si>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</si>
  <si>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</si>
  <si>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</si>
  <si>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</si>
  <si>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</si>
  <si>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</si>
  <si>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</si>
  <si>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</si>
  <si>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</si>
  <si>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</si>
  <si>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</si>
  <si>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</si>
  <si>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</si>
  <si>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</si>
  <si>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</si>
  <si>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</si>
  <si>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</si>
  <si>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</si>
  <si>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</si>
  <si>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</si>
  <si>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</si>
  <si>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</si>
  <si>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</si>
  <si>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</si>
  <si>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</si>
  <si>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</si>
  <si>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</si>
  <si>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</si>
  <si>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</si>
  <si>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</si>
  <si>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</si>
  <si>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</si>
  <si>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</si>
  <si>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</si>
  <si>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</si>
  <si>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</si>
  <si>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</si>
  <si>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</si>
  <si>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</si>
  <si>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</si>
  <si>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</si>
  <si>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</si>
  <si>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</si>
  <si>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</si>
  <si>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</si>
  <si>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</si>
  <si>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</si>
  <si>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</si>
  <si>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</si>
  <si>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</si>
  <si>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</si>
  <si>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</si>
  <si>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</si>
  <si>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</si>
  <si>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</si>
  <si>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</si>
  <si>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</si>
  <si>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</si>
  <si>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</si>
  <si>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</si>
  <si>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</si>
  <si>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</si>
  <si>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</si>
  <si>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</si>
  <si>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</si>
  <si>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</si>
  <si>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</si>
  <si>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</si>
  <si>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</si>
  <si>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</si>
  <si>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</si>
  <si>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</si>
  <si>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</si>
  <si>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</si>
  <si>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</si>
  <si>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</si>
  <si>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</si>
  <si>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</si>
  <si>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</si>
  <si>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</si>
  <si>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</si>
  <si>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</si>
  <si>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</si>
  <si>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</si>
  <si>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</si>
  <si>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</si>
  <si>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</si>
  <si>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</si>
  <si>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</si>
  <si>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</si>
  <si>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</si>
  <si>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</si>
  <si>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</si>
  <si>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</si>
  <si>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</si>
  <si>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</si>
  <si>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</si>
  <si>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</si>
  <si>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</si>
  <si>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</si>
  <si>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</si>
  <si>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</si>
  <si>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</si>
  <si>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</si>
  <si>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</si>
  <si>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</si>
  <si>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</si>
  <si>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</si>
  <si>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</si>
  <si>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</si>
  <si>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</si>
  <si>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</si>
  <si>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</si>
  <si>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</si>
  <si>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</si>
  <si>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</si>
  <si>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</si>
  <si>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</si>
  <si>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</si>
  <si>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</si>
  <si>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</si>
  <si>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</si>
  <si>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</si>
  <si>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</si>
  <si>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</si>
  <si>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</si>
  <si>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</si>
  <si>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</si>
  <si>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</si>
  <si>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</si>
  <si>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</si>
  <si>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</si>
  <si>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</si>
  <si>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</si>
  <si>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</si>
  <si>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</si>
  <si>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</si>
  <si>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</si>
  <si>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</si>
  <si>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</si>
  <si>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</si>
  <si>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</si>
  <si>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</si>
  <si>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</si>
  <si>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</si>
  <si>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</si>
  <si>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</si>
  <si>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</si>
  <si>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</si>
  <si>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</si>
  <si>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</si>
  <si>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</si>
  <si>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</si>
  <si>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</si>
  <si>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</si>
  <si>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</si>
  <si>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</si>
  <si>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</si>
  <si>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</si>
  <si>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</si>
  <si>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</si>
  <si>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</si>
  <si>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</si>
  <si>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</si>
  <si>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</si>
  <si>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</si>
  <si>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</si>
  <si>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</si>
  <si>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</si>
  <si>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</si>
  <si>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</si>
  <si>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</si>
  <si>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</si>
  <si>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</si>
  <si>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</si>
  <si>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</si>
  <si>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</si>
  <si>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</si>
  <si>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</si>
  <si>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</si>
  <si>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</si>
  <si>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</si>
  <si>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</si>
  <si>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</si>
  <si>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</si>
  <si>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</si>
  <si>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</si>
  <si>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</si>
  <si>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</si>
  <si>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</si>
  <si>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</si>
  <si>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</si>
  <si>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</si>
  <si>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</si>
  <si>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</si>
  <si>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</si>
  <si>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</si>
  <si>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</si>
  <si>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</si>
  <si>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</si>
  <si>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</si>
  <si>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</si>
  <si>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</si>
  <si>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</si>
  <si>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</si>
  <si>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</si>
  <si>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</si>
  <si>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</si>
  <si>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</si>
  <si>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</si>
  <si>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</si>
  <si>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</si>
  <si>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</si>
  <si>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</si>
  <si>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</si>
  <si>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</si>
  <si>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</si>
  <si>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</si>
  <si>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</si>
  <si>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</si>
  <si>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</si>
  <si>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</si>
  <si>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</si>
  <si>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</si>
  <si>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</si>
  <si>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</si>
  <si>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</si>
  <si>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</si>
  <si>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</si>
  <si>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</si>
  <si>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</si>
  <si>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</si>
  <si>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</si>
  <si>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</si>
  <si>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</si>
  <si>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</si>
  <si>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</si>
  <si>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</si>
  <si>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</si>
  <si>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</si>
  <si>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</si>
  <si>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</si>
  <si>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</si>
  <si>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</si>
  <si>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</si>
  <si>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</si>
  <si>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</si>
  <si>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</si>
  <si>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</si>
  <si>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</si>
  <si>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</si>
  <si>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</si>
  <si>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</si>
  <si>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</si>
  <si>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</si>
  <si>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</si>
  <si>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</si>
  <si>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</si>
  <si>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</si>
  <si>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</si>
  <si>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</si>
  <si>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</si>
  <si>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</si>
  <si>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</si>
  <si>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</si>
  <si>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</si>
  <si>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</si>
  <si>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</si>
  <si>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</si>
  <si>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</si>
  <si>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</si>
  <si>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</si>
  <si>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</si>
  <si>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</si>
  <si>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</si>
  <si>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</si>
  <si>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</si>
  <si>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</si>
  <si>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</si>
  <si>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</si>
  <si>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</si>
  <si>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</si>
  <si>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</si>
  <si>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</si>
  <si>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</si>
  <si>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</si>
  <si>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</si>
  <si>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</si>
  <si>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</si>
  <si>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</si>
  <si>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</si>
  <si>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</si>
  <si>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</si>
  <si>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</si>
  <si>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</si>
  <si>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</si>
  <si>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</si>
  <si>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</si>
  <si>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</si>
  <si>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</si>
  <si>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</si>
  <si>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</si>
  <si>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</si>
  <si>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</si>
  <si>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</si>
  <si>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</si>
  <si>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</si>
  <si>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</si>
  <si>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</si>
  <si>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</si>
  <si>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</si>
  <si>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</si>
  <si>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</si>
  <si>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</si>
  <si>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</si>
  <si>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</si>
  <si>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</si>
  <si>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</si>
  <si>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</si>
  <si>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</si>
  <si>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</si>
  <si>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</si>
  <si>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</si>
  <si>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</si>
  <si>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</si>
  <si>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</si>
  <si>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</si>
  <si>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</si>
  <si>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</si>
  <si>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</si>
  <si>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</si>
  <si>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</si>
  <si>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</si>
  <si>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</si>
  <si>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</si>
  <si>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</si>
  <si>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</si>
  <si>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</si>
  <si>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</si>
  <si>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</si>
  <si>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</si>
  <si>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</si>
  <si>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</si>
  <si>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</si>
  <si>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</si>
  <si>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</si>
  <si>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</si>
  <si>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</si>
  <si>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</si>
  <si>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</si>
  <si>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</si>
  <si>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</si>
  <si>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</si>
  <si>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</si>
  <si>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</si>
  <si>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</si>
  <si>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</si>
  <si>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</si>
  <si>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</si>
  <si>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</si>
  <si>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</si>
  <si>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</si>
  <si>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</si>
  <si>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</si>
  <si>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</si>
  <si>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</si>
  <si>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</si>
  <si>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</si>
  <si>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</si>
  <si>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</si>
  <si>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</si>
  <si>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</si>
  <si>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</si>
  <si>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</si>
  <si>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</si>
  <si>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</si>
  <si>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</si>
  <si>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</si>
  <si>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</si>
  <si>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</si>
  <si>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</si>
  <si>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</si>
  <si>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</si>
  <si>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</si>
  <si>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</si>
  <si>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</si>
  <si>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</si>
  <si>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</si>
  <si>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</si>
  <si>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</si>
  <si>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</si>
  <si>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</si>
  <si>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</si>
  <si>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</si>
  <si>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</si>
  <si>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</si>
  <si>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</si>
  <si>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</si>
  <si>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</si>
  <si>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</si>
  <si>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</si>
  <si>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</si>
  <si>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</si>
  <si>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</si>
  <si>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</si>
  <si>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</si>
  <si>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</si>
  <si>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</si>
  <si>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</si>
  <si>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</si>
  <si>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</si>
  <si>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</si>
  <si>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</si>
  <si>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</si>
  <si>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</si>
  <si>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</si>
  <si>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</si>
  <si>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</si>
  <si>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</si>
  <si>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</si>
  <si>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</si>
  <si>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</si>
  <si>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</si>
  <si>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</si>
  <si>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</si>
  <si>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</si>
  <si>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</si>
  <si>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</si>
  <si>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</si>
  <si>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</si>
  <si>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</si>
  <si>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</si>
  <si>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</si>
  <si>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</si>
  <si>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</si>
  <si>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</si>
  <si>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</si>
  <si>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</si>
  <si>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</si>
  <si>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</si>
  <si>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</si>
  <si>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</si>
  <si>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</si>
  <si>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</si>
  <si>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</si>
  <si>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</si>
  <si>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</si>
  <si>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</si>
  <si>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</si>
  <si>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</si>
  <si>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</si>
  <si>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</si>
  <si>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</si>
  <si>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</si>
  <si>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</si>
  <si>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</si>
  <si>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</si>
  <si>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</si>
  <si>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</si>
  <si>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</si>
  <si>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</si>
  <si>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</si>
  <si>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</si>
  <si>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</si>
  <si>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</si>
  <si>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</si>
  <si>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</si>
  <si>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</si>
  <si>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</si>
  <si>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</si>
  <si>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</si>
  <si>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</si>
  <si>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</si>
  <si>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</si>
  <si>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</si>
  <si>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</si>
  <si>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</si>
  <si>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</si>
  <si>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</si>
  <si>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</si>
  <si>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</si>
  <si>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</si>
  <si>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</si>
  <si>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</si>
  <si>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</si>
  <si>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</si>
  <si>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</si>
  <si>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</si>
  <si>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</si>
  <si>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</si>
  <si>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</si>
  <si>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</si>
  <si>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</si>
  <si>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</si>
  <si>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</si>
  <si>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</si>
  <si>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</si>
  <si>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</si>
  <si>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</si>
  <si>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</si>
  <si>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</si>
  <si>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</si>
  <si>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</si>
  <si>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</si>
  <si>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</si>
  <si>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</si>
  <si>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</si>
  <si>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</si>
  <si>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</si>
  <si>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</si>
  <si>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</si>
  <si>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</si>
  <si>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</si>
  <si>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</si>
  <si>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</si>
  <si>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</si>
  <si>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</si>
  <si>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</si>
  <si>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</si>
  <si>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</si>
  <si>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</si>
  <si>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</si>
  <si>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</si>
  <si>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</si>
  <si>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</si>
  <si>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</si>
  <si>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</si>
  <si>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</si>
  <si>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</si>
  <si>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</si>
  <si>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</si>
  <si>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</si>
  <si>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</si>
  <si>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</si>
  <si>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</si>
  <si>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</si>
  <si>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</si>
  <si>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</si>
  <si>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</si>
  <si>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</si>
  <si>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</si>
  <si>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</si>
  <si>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</si>
  <si>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</si>
  <si>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</si>
  <si>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</si>
  <si>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</si>
  <si>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</si>
  <si>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</si>
  <si>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</si>
  <si>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</si>
  <si>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</si>
  <si>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</si>
  <si>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</si>
  <si>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</si>
  <si>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</si>
  <si>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</si>
  <si>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</si>
  <si>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</si>
  <si>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</si>
  <si>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</si>
  <si>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</si>
  <si>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</si>
  <si>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</si>
  <si>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</si>
  <si>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</si>
  <si>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</si>
  <si>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</si>
  <si>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</si>
  <si>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</si>
  <si>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</si>
  <si>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</si>
  <si>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</si>
  <si>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</si>
  <si>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</si>
  <si>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</si>
  <si>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</si>
  <si>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</si>
  <si>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</si>
  <si>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</si>
  <si>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</si>
  <si>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</si>
  <si>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</si>
  <si>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</si>
  <si>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</si>
  <si>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</si>
  <si>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</si>
  <si>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</si>
  <si>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</si>
  <si>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</si>
  <si>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</si>
  <si>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</si>
  <si>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</si>
  <si>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</si>
  <si>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</si>
  <si>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</si>
  <si>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</si>
  <si>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</si>
  <si>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</si>
  <si>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</si>
  <si>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</si>
  <si>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</si>
  <si>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</si>
  <si>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</si>
  <si>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</si>
  <si>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</si>
  <si>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</si>
  <si>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</si>
  <si>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</si>
  <si>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</si>
  <si>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</si>
  <si>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</si>
  <si>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</si>
  <si>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</si>
  <si>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</si>
  <si>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</si>
  <si>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</si>
  <si>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</si>
  <si>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</si>
  <si>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</si>
  <si>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</si>
  <si>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</si>
  <si>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</si>
  <si>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</si>
  <si>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</si>
  <si>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</si>
  <si>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</si>
  <si>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</si>
  <si>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</si>
  <si>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</si>
  <si>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</si>
  <si>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</si>
  <si>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</si>
  <si>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</si>
  <si>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</si>
  <si>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</si>
  <si>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</si>
  <si>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</si>
  <si>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</si>
  <si>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</si>
  <si>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</si>
  <si>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</si>
  <si>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</si>
  <si>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</si>
  <si>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</si>
  <si>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</si>
  <si>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</si>
  <si>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</si>
  <si>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</si>
  <si>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</si>
  <si>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</si>
  <si>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</si>
  <si>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</si>
  <si>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</si>
  <si>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</si>
  <si>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</si>
  <si>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</si>
  <si>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</si>
  <si>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</si>
  <si>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</si>
  <si>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</si>
  <si>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</si>
  <si>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</si>
  <si>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</si>
  <si>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</si>
  <si>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</si>
  <si>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</si>
  <si>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</si>
  <si>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</si>
  <si>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</si>
  <si>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</si>
  <si>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</si>
  <si>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</si>
  <si>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</si>
  <si>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</si>
  <si>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</si>
  <si>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</si>
  <si>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</si>
  <si>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</si>
  <si>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</si>
  <si>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</si>
  <si>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</si>
  <si>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</si>
  <si>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</si>
  <si>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</si>
  <si>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</si>
  <si>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</si>
  <si>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</si>
  <si>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</si>
  <si>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</si>
  <si>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</si>
  <si>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</si>
  <si>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</si>
  <si>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</si>
  <si>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</si>
  <si>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</si>
  <si>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</si>
  <si>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</si>
  <si>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</si>
  <si>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</si>
  <si>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</si>
  <si>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</si>
  <si>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</si>
  <si>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</si>
  <si>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</si>
  <si>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</si>
  <si>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</si>
  <si>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</si>
  <si>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</si>
  <si>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</si>
  <si>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</si>
  <si>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</si>
  <si>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</si>
  <si>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</si>
  <si>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</si>
  <si>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</si>
  <si>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</si>
  <si>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</si>
  <si>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</si>
  <si>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</si>
  <si>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</si>
  <si>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</si>
  <si>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</si>
  <si>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</si>
  <si>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</si>
  <si>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</si>
  <si>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</si>
  <si>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</si>
  <si>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</si>
  <si>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</si>
  <si>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</si>
  <si>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</si>
  <si>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</si>
  <si>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</si>
  <si>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</si>
  <si>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</si>
  <si>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</si>
  <si>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</si>
  <si>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</si>
  <si>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</si>
  <si>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</si>
  <si>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</si>
  <si>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</si>
  <si>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</si>
  <si>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</si>
  <si>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</si>
  <si>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</si>
  <si>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</si>
  <si>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</si>
  <si>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</si>
  <si>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</si>
  <si>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</si>
  <si>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</si>
  <si>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</si>
  <si>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</si>
  <si>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</si>
  <si>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</si>
  <si>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</si>
  <si>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</si>
  <si>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</si>
  <si>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</si>
  <si>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</si>
  <si>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</si>
  <si>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</si>
  <si>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</si>
  <si>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</si>
  <si>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</si>
  <si>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</si>
  <si>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</si>
  <si>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</si>
  <si>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</si>
  <si>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</si>
  <si>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</si>
  <si>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</si>
  <si>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</si>
  <si>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</si>
  <si>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</si>
  <si>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</si>
  <si>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</si>
  <si>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</si>
  <si>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</si>
  <si>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</si>
  <si>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</si>
  <si>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</si>
  <si>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</si>
  <si>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</si>
  <si>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</si>
  <si>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</si>
  <si>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</si>
  <si>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</si>
  <si>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</si>
  <si>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</si>
  <si>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</si>
  <si>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</si>
  <si>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</si>
  <si>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</si>
  <si>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</si>
  <si>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</si>
  <si>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</si>
  <si>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</si>
  <si>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</si>
  <si>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</si>
  <si>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</si>
  <si>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</si>
  <si>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</si>
  <si>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</si>
  <si>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</si>
  <si>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</si>
  <si>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</si>
  <si>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</si>
  <si>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</si>
  <si>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</si>
  <si>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</si>
  <si>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</si>
  <si>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</si>
  <si>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</si>
  <si>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</si>
  <si>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</si>
  <si>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</si>
  <si>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</si>
  <si>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</si>
  <si>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</si>
  <si>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</si>
  <si>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</si>
  <si>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</si>
  <si>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</si>
  <si>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</si>
  <si>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</si>
  <si>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</si>
  <si>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</si>
  <si>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</si>
  <si>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</si>
  <si>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</si>
  <si>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</si>
  <si>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</si>
  <si>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</si>
  <si>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</si>
  <si>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</si>
  <si>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</si>
  <si>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</si>
  <si>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</si>
  <si>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</si>
  <si>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</si>
  <si>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</si>
  <si>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</si>
  <si>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</si>
  <si>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</si>
  <si>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</si>
  <si>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</si>
  <si>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</si>
  <si>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</si>
  <si>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</si>
  <si>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</si>
  <si>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</si>
  <si>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</si>
  <si>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</si>
  <si>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</si>
  <si>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</si>
  <si>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</si>
  <si>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</si>
  <si>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</si>
  <si>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</si>
  <si>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</si>
  <si>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</si>
  <si>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</si>
  <si>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</si>
  <si>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</si>
  <si>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</si>
  <si>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</si>
  <si>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</si>
  <si>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</si>
  <si>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</si>
  <si>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</si>
  <si>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</si>
  <si>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</si>
  <si>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</si>
  <si>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</si>
  <si>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</si>
  <si>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</si>
  <si>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</si>
  <si>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</si>
  <si>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</si>
  <si>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</si>
  <si>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</si>
  <si>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</si>
  <si>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</si>
  <si>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</si>
  <si>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</si>
  <si>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</si>
  <si>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</si>
  <si>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</si>
  <si>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</si>
  <si>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</si>
  <si>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</si>
  <si>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</si>
  <si>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</si>
  <si>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</si>
  <si>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</si>
  <si>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</si>
  <si>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</si>
  <si>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</si>
  <si>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</si>
  <si>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</si>
  <si>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</si>
  <si>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</si>
  <si>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</si>
  <si>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</si>
  <si>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</si>
  <si>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</si>
  <si>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</si>
  <si>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</si>
  <si>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</si>
  <si>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</si>
  <si>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</si>
  <si>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</si>
  <si>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</si>
  <si>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</si>
  <si>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</si>
  <si>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</si>
  <si>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</si>
  <si>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</si>
  <si>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</si>
  <si>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</si>
  <si>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</si>
  <si>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</si>
  <si>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</si>
  <si>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</si>
  <si>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</si>
  <si>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</si>
  <si>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</si>
  <si>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</si>
  <si>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</si>
  <si>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</si>
  <si>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</si>
  <si>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</si>
  <si>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</si>
  <si>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</si>
  <si>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</si>
  <si>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</si>
  <si>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</si>
  <si>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</si>
  <si>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</si>
  <si>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</si>
  <si>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</si>
  <si>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</si>
  <si>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</si>
  <si>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</si>
  <si>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</si>
  <si>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</si>
  <si>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</si>
  <si>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</si>
  <si>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</si>
  <si>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</si>
  <si>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</si>
  <si>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</si>
  <si>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</si>
  <si>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</si>
  <si>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</si>
  <si>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</si>
  <si>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</si>
  <si>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</si>
  <si>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</si>
  <si>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</si>
  <si>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</si>
  <si>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</si>
  <si>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</si>
  <si>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</si>
  <si>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</si>
  <si>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</si>
  <si>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</si>
  <si>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</si>
  <si>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</si>
  <si>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</si>
  <si>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</si>
  <si>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</si>
  <si>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</si>
  <si>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</si>
  <si>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</si>
  <si>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</si>
  <si>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</si>
  <si>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</si>
  <si>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</si>
  <si>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</si>
  <si>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</si>
  <si>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</si>
  <si>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</si>
  <si>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</si>
  <si>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</si>
  <si>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</si>
  <si>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</si>
  <si>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</si>
  <si>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</si>
  <si>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</si>
  <si>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</si>
  <si>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</si>
  <si>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</si>
  <si>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</si>
  <si>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</si>
  <si>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</si>
  <si>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</si>
  <si>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</si>
  <si>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</si>
  <si>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</si>
  <si>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</si>
  <si>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</si>
  <si>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</si>
  <si>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</si>
  <si>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</si>
  <si>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</si>
  <si>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</si>
  <si>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</si>
  <si>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</si>
  <si>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</si>
  <si>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</si>
  <si>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</si>
  <si>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</si>
  <si>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</si>
  <si>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</si>
  <si>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</si>
  <si>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</si>
  <si>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</si>
  <si>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</si>
  <si>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</si>
  <si>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</si>
  <si>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</si>
  <si>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</si>
  <si>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</si>
  <si>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</si>
  <si>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</si>
  <si>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</si>
  <si>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</si>
  <si>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</si>
  <si>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</si>
  <si>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</si>
  <si>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</si>
  <si>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</si>
  <si>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</si>
  <si>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</si>
  <si>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</si>
  <si>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</si>
  <si>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</si>
  <si>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</si>
  <si>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</si>
  <si>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</si>
  <si>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</si>
  <si>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</si>
  <si>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</si>
  <si>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</si>
  <si>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</si>
  <si>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</si>
  <si>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</si>
  <si>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</si>
  <si>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</si>
  <si>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</si>
  <si>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</si>
  <si>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</si>
  <si>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</si>
  <si>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</si>
  <si>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</si>
  <si>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</si>
  <si>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</si>
  <si>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</si>
  <si>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</si>
  <si>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</si>
  <si>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</si>
  <si>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</si>
  <si>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</si>
  <si>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</si>
  <si>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</si>
  <si>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</si>
  <si>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</si>
  <si>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</si>
  <si>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</si>
  <si>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</si>
  <si>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</si>
  <si>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</si>
  <si>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</si>
  <si>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</si>
  <si>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</si>
  <si>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</si>
  <si>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</si>
  <si>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</si>
  <si>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</si>
  <si>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</si>
  <si>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</si>
  <si>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</si>
  <si>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</si>
  <si>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</si>
  <si>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</si>
  <si>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</si>
  <si>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</si>
  <si>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</si>
  <si>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</si>
  <si>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</si>
  <si>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</si>
  <si>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</si>
  <si>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</si>
  <si>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</si>
  <si>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</si>
  <si>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</si>
  <si>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</si>
  <si>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</si>
  <si>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</si>
  <si>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</si>
  <si>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</si>
  <si>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</si>
  <si>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</si>
  <si>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</si>
  <si>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</si>
  <si>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</si>
  <si>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</si>
  <si>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</si>
  <si>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</si>
  <si>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</si>
  <si>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</si>
  <si>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</si>
  <si>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</si>
  <si>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</si>
  <si>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</si>
  <si>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</si>
  <si>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</si>
  <si>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</si>
  <si>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</si>
  <si>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</si>
  <si>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</si>
  <si>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</si>
  <si>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</si>
  <si>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</si>
  <si>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</si>
  <si>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</si>
  <si>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</si>
  <si>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</si>
  <si>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</si>
  <si>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</si>
  <si>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</si>
  <si>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</si>
  <si>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</si>
  <si>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</si>
  <si>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</si>
  <si>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</si>
  <si>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</si>
  <si>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</si>
  <si>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</si>
  <si>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</si>
  <si>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</si>
  <si>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</si>
  <si>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</si>
  <si>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</si>
  <si>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</si>
  <si>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</si>
  <si>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</si>
  <si>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</si>
  <si>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</si>
  <si>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</si>
  <si>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</si>
  <si>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</si>
  <si>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</si>
  <si>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</si>
  <si>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</si>
  <si>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</si>
  <si>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</si>
  <si>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</si>
  <si>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</si>
  <si>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</si>
  <si>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</si>
  <si>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</si>
  <si>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</si>
  <si>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</si>
  <si>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</si>
  <si>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</si>
  <si>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</si>
  <si>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</si>
  <si>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</si>
  <si>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</si>
  <si>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</si>
  <si>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</si>
  <si>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</si>
  <si>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</si>
  <si>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</si>
  <si>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</si>
  <si>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</si>
  <si>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</si>
  <si>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</si>
  <si>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</si>
  <si>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</si>
  <si>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</si>
  <si>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</si>
  <si>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</si>
  <si>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</si>
  <si>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</si>
  <si>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</si>
  <si>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</si>
  <si>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</si>
  <si>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</si>
  <si>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</si>
  <si>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</si>
  <si>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</si>
  <si>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</si>
  <si>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</si>
  <si>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</si>
  <si>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</si>
  <si>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</si>
  <si>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</si>
  <si>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</si>
  <si>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</si>
  <si>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</si>
  <si>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</si>
  <si>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</si>
  <si>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</si>
  <si>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</si>
  <si>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</si>
  <si>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</si>
  <si>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</si>
  <si>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</si>
  <si>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</si>
  <si>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</si>
  <si>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</si>
  <si>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</si>
  <si>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</si>
  <si>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</si>
  <si>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</si>
  <si>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</si>
  <si>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</si>
  <si>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</si>
  <si>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</si>
  <si>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</si>
  <si>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</si>
  <si>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</si>
  <si>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</si>
  <si>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</si>
  <si>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</si>
  <si>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</si>
  <si>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</si>
  <si>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</si>
  <si>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</si>
  <si>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</si>
  <si>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</si>
  <si>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</si>
  <si>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</si>
  <si>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</si>
  <si>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</si>
  <si>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</si>
  <si>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</si>
  <si>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</si>
  <si>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</si>
  <si>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</si>
  <si>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</si>
  <si>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</si>
  <si>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</si>
  <si>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</si>
  <si>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</si>
  <si>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</si>
  <si>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</si>
  <si>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</si>
  <si>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</si>
  <si>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</si>
  <si>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</si>
  <si>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</si>
  <si>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</si>
  <si>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</si>
  <si>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</si>
  <si>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</si>
  <si>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</si>
  <si>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</si>
  <si>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</si>
  <si>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</si>
  <si>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</si>
  <si>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</si>
  <si>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</si>
  <si>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</si>
  <si>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</si>
  <si>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</si>
  <si>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</si>
  <si>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</si>
  <si>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</si>
  <si>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</si>
  <si>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</si>
  <si>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</si>
  <si>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</si>
  <si>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</si>
  <si>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</si>
  <si>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</si>
  <si>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</si>
  <si>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</si>
  <si>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</si>
  <si>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</si>
  <si>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</si>
  <si>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</si>
  <si>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</si>
  <si>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</si>
  <si>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</si>
  <si>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</si>
  <si>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</si>
  <si>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</si>
  <si>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</si>
  <si>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</si>
  <si>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</si>
  <si>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</si>
  <si>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</si>
  <si>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</si>
  <si>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</si>
  <si>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</si>
  <si>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</si>
  <si>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</si>
  <si>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</si>
  <si>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</si>
  <si>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</si>
  <si>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</si>
  <si>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</si>
  <si>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</si>
  <si>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</si>
  <si>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</si>
  <si>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</si>
  <si>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</si>
  <si>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</si>
  <si>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</si>
  <si>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</si>
  <si>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</si>
  <si>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</si>
  <si>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</si>
  <si>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</si>
  <si>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</si>
  <si>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</si>
  <si>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</si>
  <si>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</si>
  <si>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</si>
  <si>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</si>
  <si>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</si>
  <si>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</si>
  <si>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</si>
  <si>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</si>
  <si>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</si>
  <si>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</si>
  <si>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</si>
  <si>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</si>
  <si>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</si>
  <si>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</si>
  <si>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</si>
  <si>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</si>
  <si>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</si>
  <si>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</si>
  <si>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</si>
  <si>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</si>
  <si>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</si>
  <si>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</si>
  <si>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</si>
  <si>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</si>
  <si>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</si>
  <si>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</si>
  <si>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</si>
  <si>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</si>
  <si>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</si>
  <si>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</si>
  <si>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</si>
  <si>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</si>
  <si>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</si>
  <si>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</si>
  <si>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</si>
  <si>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</si>
  <si>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</si>
  <si>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</si>
  <si>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</si>
  <si>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</si>
  <si>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</si>
  <si>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</si>
  <si>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</si>
  <si>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</si>
  <si>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</si>
  <si>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</si>
  <si>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</si>
  <si>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</si>
  <si>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</si>
  <si>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</si>
  <si>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</si>
  <si>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</si>
  <si>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</si>
  <si>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</si>
  <si>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</si>
  <si>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</si>
  <si>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</si>
  <si>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</si>
  <si>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</si>
  <si>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</si>
  <si>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</si>
  <si>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</si>
  <si>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</si>
  <si>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</si>
  <si>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</si>
  <si>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</si>
  <si>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</si>
  <si>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</si>
  <si>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</si>
  <si>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</si>
  <si>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</si>
  <si>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</si>
  <si>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</si>
  <si>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</si>
  <si>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</si>
  <si>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</si>
  <si>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</si>
  <si>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</si>
  <si>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</si>
  <si>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</si>
  <si>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</si>
  <si>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</si>
  <si>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</si>
  <si>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</si>
  <si>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</si>
  <si>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</si>
  <si>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</si>
  <si>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</si>
  <si>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</si>
  <si>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</si>
  <si>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</si>
  <si>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</si>
  <si>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</si>
  <si>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</si>
  <si>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</si>
  <si>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</si>
  <si>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</si>
  <si>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</si>
  <si>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</si>
  <si>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</si>
  <si>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</si>
  <si>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</si>
  <si>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</si>
  <si>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</si>
  <si>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</si>
  <si>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</si>
  <si>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</si>
  <si>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</si>
  <si>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</si>
  <si>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</si>
  <si>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</si>
  <si>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</si>
  <si>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</si>
  <si>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</si>
  <si>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</si>
  <si>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</si>
  <si>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</si>
  <si>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</si>
  <si>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</si>
  <si>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</si>
  <si>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</si>
  <si>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</si>
  <si>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</si>
  <si>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</si>
  <si>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</si>
  <si>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</si>
  <si>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</si>
  <si>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</si>
  <si>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</si>
  <si>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</si>
  <si>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</si>
  <si>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</si>
  <si>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</si>
  <si>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</si>
  <si>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</si>
  <si>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</si>
  <si>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</si>
  <si>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</si>
  <si>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</si>
  <si>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</si>
  <si>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</si>
  <si>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</si>
  <si>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</si>
  <si>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</si>
  <si>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</si>
  <si>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</si>
  <si>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</si>
  <si>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</si>
  <si>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</si>
  <si>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</si>
  <si>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</si>
  <si>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</si>
  <si>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</si>
  <si>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</si>
  <si>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</si>
  <si>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</si>
  <si>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</si>
  <si>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</si>
  <si>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</si>
  <si>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</si>
  <si>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</si>
  <si>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</si>
  <si>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</si>
  <si>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</si>
  <si>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</si>
  <si>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</si>
  <si>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</si>
  <si>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</si>
  <si>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</si>
  <si>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</si>
  <si>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</si>
  <si>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</si>
  <si>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</si>
  <si>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</si>
  <si>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</si>
  <si>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</si>
  <si>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</si>
  <si>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</si>
  <si>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</si>
  <si>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</si>
  <si>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</si>
  <si>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</si>
  <si>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</si>
  <si>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</si>
  <si>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</si>
  <si>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</si>
  <si>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</si>
  <si>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</si>
  <si>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</si>
  <si>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</si>
  <si>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</si>
  <si>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</si>
  <si>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</si>
  <si>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</si>
  <si>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</si>
  <si>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</si>
  <si>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</si>
  <si>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</si>
  <si>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</si>
  <si>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</si>
  <si>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</si>
  <si>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</si>
  <si>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</si>
  <si>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</si>
  <si>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</si>
  <si>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</si>
  <si>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</si>
  <si>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</si>
  <si>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</si>
  <si>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</si>
  <si>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</si>
  <si>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</si>
  <si>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</si>
  <si>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</si>
  <si>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</si>
  <si>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</si>
  <si>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</si>
  <si>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</si>
  <si>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</si>
  <si>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</si>
  <si>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</si>
  <si>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</si>
  <si>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</si>
  <si>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</si>
  <si>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</si>
  <si>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</si>
  <si>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</si>
  <si>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</si>
  <si>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</si>
  <si>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</si>
  <si>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</si>
  <si>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</si>
  <si>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</si>
  <si>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</si>
  <si>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</si>
  <si>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</si>
  <si>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</si>
  <si>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</si>
  <si>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</si>
  <si>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</si>
  <si>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</si>
  <si>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</si>
  <si>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</si>
  <si>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</si>
  <si>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</si>
  <si>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</si>
  <si>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</si>
  <si>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</si>
  <si>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</si>
  <si>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</si>
  <si>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</si>
  <si>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</si>
  <si>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</si>
  <si>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</si>
  <si>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</si>
  <si>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</si>
  <si>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</si>
  <si>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</si>
  <si>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</si>
  <si>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</si>
  <si>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</si>
  <si>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</si>
  <si>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</si>
  <si>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</si>
  <si>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</si>
  <si>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</si>
  <si>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</si>
  <si>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</si>
  <si>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</si>
  <si>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</si>
  <si>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</si>
  <si>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</si>
  <si>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</si>
  <si>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</si>
  <si>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</si>
  <si>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</si>
  <si>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</si>
  <si>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</si>
  <si>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</si>
  <si>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</si>
  <si>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</si>
  <si>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</si>
  <si>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</si>
  <si>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</si>
  <si>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</si>
  <si>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</si>
  <si>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</si>
  <si>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</si>
  <si>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</si>
  <si>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</si>
  <si>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</si>
  <si>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</si>
  <si>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</si>
  <si>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</si>
  <si>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</si>
  <si>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</si>
  <si>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</si>
  <si>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</si>
  <si>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</si>
  <si>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</si>
  <si>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</si>
  <si>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</si>
  <si>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</si>
  <si>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</si>
  <si>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</si>
  <si>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</si>
  <si>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</si>
  <si>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</si>
  <si>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</si>
  <si>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</si>
  <si>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</si>
  <si>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</si>
  <si>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</si>
  <si>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</si>
  <si>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</si>
  <si>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</si>
  <si>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</si>
  <si>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</si>
  <si>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</si>
  <si>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</si>
  <si>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</si>
  <si>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</si>
  <si>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</si>
  <si>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</si>
  <si>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</si>
  <si>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</si>
  <si>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</si>
  <si>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</si>
  <si>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</si>
  <si>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</si>
  <si>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</si>
  <si>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</si>
  <si>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</si>
  <si>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</si>
  <si>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</si>
  <si>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</si>
  <si>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</si>
  <si>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</si>
  <si>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</si>
  <si>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</si>
  <si>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</si>
  <si>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</si>
  <si>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</si>
  <si>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</si>
  <si>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</si>
  <si>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</si>
  <si>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</si>
  <si>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</si>
  <si>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</si>
  <si>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</si>
  <si>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</si>
  <si>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</si>
  <si>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</si>
  <si>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</si>
  <si>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</si>
  <si>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</si>
  <si>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</si>
  <si>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</si>
  <si>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</si>
  <si>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</si>
  <si>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</si>
  <si>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</si>
  <si>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</si>
  <si>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</si>
  <si>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</si>
  <si>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</si>
  <si>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</si>
  <si>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</si>
  <si>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</si>
  <si>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</si>
  <si>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</si>
  <si>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</si>
  <si>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</si>
  <si>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</si>
  <si>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</si>
  <si>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</si>
  <si>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</si>
  <si>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</si>
  <si>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</si>
  <si>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</si>
  <si>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</si>
  <si>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</si>
  <si>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</si>
  <si>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</si>
  <si>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</si>
  <si>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</si>
  <si>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</si>
  <si>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</si>
  <si>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</si>
  <si>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</si>
  <si>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</si>
  <si>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</si>
  <si>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</si>
  <si>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</si>
  <si>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</si>
  <si>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</si>
  <si>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</si>
  <si>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</si>
  <si>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</si>
  <si>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</si>
  <si>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</si>
  <si>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</si>
  <si>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</si>
  <si>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</si>
  <si>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</si>
  <si>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</si>
  <si>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</si>
  <si>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</si>
  <si>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</si>
  <si>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</si>
  <si>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</si>
  <si>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</si>
  <si>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</si>
  <si>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</si>
  <si>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</si>
  <si>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</si>
  <si>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</si>
  <si>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</si>
  <si>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</si>
  <si>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</si>
  <si>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</si>
  <si>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</si>
  <si>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</si>
  <si>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</si>
  <si>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</si>
  <si>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</si>
  <si>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</si>
  <si>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</si>
  <si>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</si>
  <si>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</si>
  <si>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</si>
  <si>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</si>
  <si>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</si>
  <si>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</si>
  <si>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</si>
  <si>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</si>
  <si>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</si>
  <si>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</si>
  <si>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</si>
  <si>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</si>
  <si>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</si>
  <si>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</si>
  <si>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</si>
  <si>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</si>
  <si>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</si>
  <si>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</si>
  <si>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</si>
  <si>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</si>
  <si>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</si>
  <si>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</si>
  <si>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</si>
  <si>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</si>
  <si>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</si>
  <si>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</si>
  <si>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</si>
  <si>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</si>
  <si>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</si>
  <si>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</si>
  <si>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</si>
  <si>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</si>
  <si>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</si>
  <si>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</si>
  <si>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</si>
  <si>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</si>
  <si>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</si>
  <si>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</si>
  <si>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</si>
  <si>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</si>
  <si>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</si>
  <si>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</si>
  <si>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</si>
  <si>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</si>
  <si>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</si>
  <si>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</si>
  <si>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</si>
  <si>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</si>
  <si>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</si>
  <si>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</si>
  <si>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</si>
  <si>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</si>
  <si>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</si>
  <si>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</si>
  <si>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</si>
  <si>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</si>
  <si>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</si>
  <si>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</si>
  <si>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</si>
  <si>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</si>
  <si>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</si>
  <si>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</si>
  <si>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</si>
  <si>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</si>
  <si>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</si>
  <si>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</si>
  <si>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</si>
  <si>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</si>
  <si>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</si>
  <si>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</si>
  <si>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</si>
  <si>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</si>
  <si>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</si>
  <si>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</si>
  <si>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</si>
  <si>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</si>
  <si>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</si>
  <si>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</si>
  <si>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</si>
  <si>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</si>
  <si>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</si>
  <si>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</si>
  <si>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</si>
  <si>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</si>
  <si>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</si>
  <si>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</si>
  <si>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</si>
  <si>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</si>
  <si>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</si>
  <si>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</si>
  <si>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</si>
  <si>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</si>
  <si>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</si>
  <si>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</si>
  <si>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</si>
  <si>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</si>
  <si>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</si>
  <si>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</si>
  <si>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</si>
  <si>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</si>
  <si>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</si>
  <si>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</si>
  <si>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</si>
  <si>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</si>
  <si>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</si>
  <si>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</si>
  <si>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</si>
  <si>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</si>
  <si>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</si>
  <si>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</si>
  <si>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</si>
  <si>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</si>
  <si>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</si>
  <si>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</si>
  <si>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</si>
  <si>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</si>
  <si>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</si>
  <si>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</si>
  <si>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</si>
  <si>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</si>
  <si>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</si>
  <si>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</si>
  <si>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</si>
  <si>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</si>
  <si>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</si>
  <si>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</si>
  <si>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</si>
  <si>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</si>
  <si>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</si>
  <si>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</si>
  <si>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</si>
  <si>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</si>
  <si>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</si>
  <si>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</si>
  <si>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</si>
  <si>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</si>
  <si>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</si>
  <si>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</si>
  <si>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</si>
  <si>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</si>
  <si>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</si>
  <si>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</si>
  <si>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</si>
  <si>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</si>
  <si>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</si>
  <si>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</si>
  <si>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</si>
  <si>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</si>
  <si>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</si>
  <si>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</si>
  <si>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</si>
  <si>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</si>
  <si>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</si>
  <si>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</si>
  <si>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</si>
  <si>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</si>
  <si>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</si>
  <si>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</si>
  <si>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</si>
  <si>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</si>
  <si>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</si>
  <si>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</si>
  <si>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</si>
  <si>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</si>
  <si>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</si>
  <si>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</si>
  <si>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</si>
  <si>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</si>
  <si>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</si>
  <si>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</si>
  <si>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</si>
  <si>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</si>
  <si>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</si>
  <si>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</si>
  <si>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</si>
  <si>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</si>
  <si>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</si>
  <si>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</si>
  <si>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</si>
  <si>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</si>
  <si>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</si>
  <si>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</si>
  <si>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</si>
  <si>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</si>
  <si>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</si>
  <si>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</si>
  <si>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</si>
  <si>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</si>
  <si>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</si>
  <si>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</si>
  <si>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</si>
  <si>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</si>
  <si>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</si>
  <si>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</si>
  <si>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</si>
  <si>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</si>
  <si>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</si>
  <si>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</si>
  <si>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</si>
  <si>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</si>
  <si>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</si>
  <si>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</si>
  <si>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</si>
  <si>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</si>
  <si>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</si>
  <si>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</si>
  <si>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</si>
  <si>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</si>
  <si>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</si>
  <si>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</si>
  <si>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</si>
  <si>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</si>
  <si>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</si>
  <si>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</si>
  <si>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</si>
  <si>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</si>
  <si>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</si>
  <si>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</si>
  <si>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</si>
  <si>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</si>
  <si>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</si>
  <si>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</si>
  <si>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</si>
  <si>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</si>
  <si>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</si>
  <si>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</si>
  <si>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</si>
  <si>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</si>
  <si>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</si>
  <si>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</si>
  <si>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</si>
  <si>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</si>
  <si>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</si>
  <si>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</si>
  <si>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</si>
  <si>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</si>
  <si>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</si>
  <si>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</si>
  <si>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</si>
  <si>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</si>
  <si>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</si>
  <si>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</si>
  <si>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</si>
  <si>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</si>
  <si>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</si>
  <si>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</si>
  <si>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</si>
  <si>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</si>
  <si>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</si>
  <si>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</si>
  <si>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</si>
  <si>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</si>
  <si>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</si>
  <si>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</si>
  <si>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</si>
  <si>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</si>
  <si>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</si>
  <si>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</si>
  <si>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</si>
  <si>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</si>
  <si>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</si>
  <si>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</si>
  <si>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</si>
  <si>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</si>
  <si>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</si>
  <si>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</si>
  <si>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</si>
  <si>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</si>
  <si>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</si>
  <si>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</si>
  <si>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</si>
  <si>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</si>
  <si>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</si>
  <si>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</si>
  <si>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</si>
  <si>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</si>
  <si>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</si>
  <si>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</si>
  <si>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</si>
  <si>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</si>
  <si>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</si>
  <si>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</si>
  <si>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</si>
  <si>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</si>
  <si>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</si>
  <si>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</si>
  <si>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</si>
  <si>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</si>
  <si>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</si>
  <si>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</si>
  <si>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</si>
  <si>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</si>
  <si>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</si>
  <si>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</si>
  <si>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</si>
  <si>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</si>
  <si>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</si>
  <si>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</si>
  <si>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</si>
  <si>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</si>
  <si>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</si>
  <si>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</si>
  <si>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</si>
  <si>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</si>
  <si>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</si>
  <si>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</si>
  <si>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</si>
  <si>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</si>
  <si>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</si>
  <si>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</si>
  <si>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</si>
  <si>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</si>
  <si>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</si>
  <si>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</si>
  <si>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</si>
  <si>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</si>
  <si>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</si>
  <si>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</si>
  <si>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</si>
  <si>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</si>
  <si>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</si>
  <si>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</si>
  <si>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</si>
  <si>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</si>
  <si>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</si>
  <si>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</si>
  <si>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</si>
  <si>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</si>
  <si>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</si>
  <si>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</si>
  <si>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</si>
  <si>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</si>
  <si>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</si>
  <si>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</si>
  <si>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</si>
  <si>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</si>
  <si>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</si>
  <si>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</si>
  <si>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</si>
  <si>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</si>
  <si>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</si>
  <si>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</si>
  <si>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</si>
  <si>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</si>
  <si>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</si>
  <si>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</si>
  <si>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</si>
  <si>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</si>
  <si>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</si>
  <si>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</si>
  <si>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</si>
  <si>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</si>
  <si>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</si>
  <si>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</si>
  <si>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</si>
  <si>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</si>
  <si>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</si>
  <si>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</si>
  <si>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</si>
  <si>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</si>
  <si>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</si>
  <si>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</si>
  <si>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</si>
  <si>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</si>
  <si>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</si>
  <si>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</si>
  <si>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</si>
  <si>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</si>
  <si>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</si>
  <si>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</si>
  <si>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</si>
  <si>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</si>
  <si>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</si>
  <si>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</si>
  <si>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</si>
  <si>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</si>
  <si>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</si>
  <si>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</si>
  <si>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</si>
  <si>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</si>
  <si>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</si>
  <si>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</si>
  <si>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</si>
  <si>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</si>
  <si>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</si>
  <si>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</si>
  <si>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</si>
  <si>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</si>
  <si>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</si>
  <si>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</si>
  <si>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</si>
  <si>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</si>
  <si>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</si>
  <si>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</si>
  <si>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</si>
  <si>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</si>
  <si>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</si>
  <si>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</si>
  <si>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</si>
  <si>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</si>
  <si>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</si>
  <si>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</si>
  <si>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</si>
  <si>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</si>
  <si>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</si>
  <si>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</si>
  <si>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</si>
  <si>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</si>
  <si>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</si>
  <si>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</si>
  <si>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</si>
  <si>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</si>
  <si>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</si>
  <si>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</si>
  <si>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</si>
  <si>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</si>
  <si>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</si>
  <si>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</si>
  <si>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</si>
  <si>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</si>
  <si>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</si>
  <si>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</si>
  <si>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</si>
  <si>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</si>
  <si>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</si>
  <si>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</si>
  <si>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</si>
  <si>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</si>
  <si>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</si>
  <si>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</si>
  <si>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</si>
  <si>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</si>
  <si>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</si>
  <si>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</si>
  <si>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</si>
  <si>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</si>
  <si>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</si>
  <si>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</si>
  <si>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</si>
  <si>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</si>
  <si>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</si>
  <si>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</si>
  <si>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</si>
  <si>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</si>
  <si>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</si>
  <si>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</si>
  <si>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</si>
  <si>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</si>
  <si>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</si>
  <si>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</si>
  <si>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</si>
  <si>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</si>
  <si>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</si>
  <si>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</si>
  <si>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</si>
  <si>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</si>
  <si>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</si>
  <si>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</si>
  <si>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</si>
  <si>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</si>
  <si>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</si>
  <si>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</si>
  <si>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</si>
  <si>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</si>
  <si>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</si>
  <si>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</si>
  <si>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</si>
  <si>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</si>
  <si>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</si>
  <si>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</si>
  <si>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</si>
  <si>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</si>
  <si>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</si>
  <si>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</si>
  <si>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</si>
  <si>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</si>
  <si>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</si>
  <si>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</si>
  <si>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</si>
  <si>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</si>
  <si>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</si>
  <si>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</si>
  <si>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</si>
  <si>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</si>
  <si>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</si>
  <si>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</si>
  <si>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</si>
  <si>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</si>
  <si>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</si>
  <si>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</si>
  <si>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</si>
  <si>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</si>
  <si>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</si>
  <si>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</si>
  <si>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</si>
  <si>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</si>
  <si>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</si>
  <si>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</si>
  <si>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</si>
  <si>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</si>
  <si>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</si>
  <si>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</si>
  <si>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</si>
  <si>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</si>
  <si>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</si>
  <si>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</si>
  <si>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</si>
  <si>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</si>
  <si>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</si>
  <si>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</si>
  <si>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</si>
  <si>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</si>
  <si>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</si>
  <si>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</si>
  <si>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</si>
  <si>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</si>
  <si>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</si>
  <si>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</si>
  <si>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</si>
  <si>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</si>
  <si>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</si>
  <si>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</si>
  <si>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</si>
  <si>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</si>
  <si>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</si>
  <si>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</si>
  <si>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</si>
  <si>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</si>
  <si>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</si>
  <si>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</si>
  <si>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</si>
  <si>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</si>
  <si>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</si>
  <si>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</si>
  <si>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</si>
  <si>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</si>
  <si>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</si>
  <si>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</si>
  <si>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</si>
  <si>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</si>
  <si>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</si>
  <si>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</si>
  <si>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</si>
  <si>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</si>
  <si>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</si>
  <si>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</si>
  <si>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</si>
  <si>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</si>
  <si>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</si>
  <si>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</si>
  <si>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</si>
  <si>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</si>
  <si>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</si>
  <si>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</si>
  <si>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</si>
  <si>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</si>
  <si>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</si>
  <si>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</si>
  <si>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</si>
  <si>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</si>
  <si>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</si>
  <si>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</si>
  <si>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</si>
  <si>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</si>
  <si>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</si>
  <si>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</si>
  <si>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</si>
  <si>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</si>
  <si>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</si>
  <si>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</si>
  <si>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</si>
  <si>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</si>
  <si>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</si>
  <si>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</si>
  <si>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</si>
  <si>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</si>
  <si>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</si>
  <si>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</si>
  <si>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</si>
  <si>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</si>
  <si>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</si>
  <si>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</si>
  <si>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</si>
  <si>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</si>
  <si>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</si>
  <si>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</si>
  <si>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</si>
  <si>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</si>
  <si>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</si>
  <si>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</si>
  <si>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</si>
  <si>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</si>
  <si>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</si>
  <si>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</si>
  <si>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</si>
  <si>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</si>
  <si>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</si>
  <si>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</si>
  <si>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</si>
  <si>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</si>
  <si>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</si>
  <si>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</si>
  <si>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</si>
  <si>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</si>
  <si>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</si>
  <si>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</si>
  <si>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</si>
  <si>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</si>
  <si>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</si>
  <si>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</si>
  <si>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</si>
  <si>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</si>
  <si>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</si>
  <si>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</si>
  <si>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</si>
  <si>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</si>
  <si>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</si>
  <si>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</si>
  <si>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</si>
  <si>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</si>
  <si>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</si>
  <si>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</si>
  <si>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</si>
  <si>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</si>
  <si>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</si>
  <si>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</si>
  <si>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</si>
  <si>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</si>
  <si>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</si>
  <si>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</si>
  <si>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</si>
  <si>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</si>
  <si>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</si>
  <si>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</si>
  <si>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</si>
  <si>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</si>
  <si>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</si>
  <si>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</si>
  <si>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</si>
  <si>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</si>
  <si>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</si>
  <si>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</si>
  <si>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</si>
  <si>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</si>
  <si>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</si>
  <si>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</si>
  <si>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</si>
  <si>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</si>
  <si>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</si>
  <si>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</si>
  <si>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</si>
  <si>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</si>
  <si>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</si>
  <si>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</si>
  <si>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</si>
  <si>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</si>
  <si>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</si>
  <si>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</si>
  <si>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</si>
  <si>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</si>
  <si>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</si>
  <si>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</si>
  <si>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</si>
  <si>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</si>
  <si>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</si>
  <si>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</si>
  <si>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</si>
  <si>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</si>
  <si>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</si>
  <si>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</si>
  <si>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</si>
  <si>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</si>
  <si>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</si>
  <si>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</si>
  <si>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</si>
  <si>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</si>
  <si>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</si>
  <si>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</si>
  <si>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</si>
  <si>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</si>
  <si>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</si>
  <si>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</si>
  <si>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</si>
  <si>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</si>
  <si>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</si>
  <si>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</si>
  <si>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</si>
  <si>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</si>
  <si>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</si>
  <si>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</si>
  <si>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</si>
  <si>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</si>
  <si>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</si>
  <si>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</si>
  <si>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</si>
  <si>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</si>
  <si>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</si>
  <si>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</si>
  <si>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</si>
  <si>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</si>
  <si>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</si>
  <si>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</si>
  <si>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</si>
  <si>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</si>
  <si>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</si>
  <si>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</si>
  <si>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</si>
  <si>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</si>
  <si>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</si>
  <si>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</si>
  <si>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</si>
  <si>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</si>
  <si>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</si>
  <si>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</si>
  <si>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</si>
  <si>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</si>
  <si>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</si>
  <si>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</si>
  <si>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</si>
  <si>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</si>
  <si>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</si>
  <si>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</si>
  <si>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</si>
  <si>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</si>
  <si>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</si>
  <si>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</si>
  <si>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</si>
  <si>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</si>
  <si>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</si>
  <si>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</si>
  <si>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</si>
  <si>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</si>
  <si>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</si>
  <si>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</si>
  <si>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</si>
  <si>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</si>
  <si>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</si>
  <si>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</si>
  <si>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</si>
  <si>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</si>
  <si>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</si>
  <si>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</si>
  <si>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</si>
  <si>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</si>
  <si>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</si>
  <si>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</si>
  <si>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</si>
  <si>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</si>
  <si>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</si>
  <si>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</si>
  <si>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</si>
  <si>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</si>
  <si>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</si>
  <si>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</si>
  <si>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</si>
  <si>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</si>
  <si>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</si>
  <si>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</si>
  <si>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</si>
  <si>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</si>
  <si>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</si>
  <si>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</si>
  <si>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</si>
  <si>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</si>
  <si>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</si>
  <si>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</si>
  <si>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</si>
  <si>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</si>
  <si>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</si>
  <si>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</si>
  <si>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</si>
  <si>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</si>
  <si>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</si>
  <si>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</si>
  <si>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</si>
  <si>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</si>
  <si>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</si>
  <si>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</si>
  <si>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</si>
  <si>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</si>
  <si>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</si>
  <si>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</si>
  <si>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</si>
  <si>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</si>
  <si>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</si>
  <si>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</si>
  <si>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</si>
  <si>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</si>
  <si>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</si>
  <si>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</si>
  <si>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</si>
  <si>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</si>
  <si>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</si>
  <si>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</si>
  <si>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</si>
  <si>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</si>
  <si>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</si>
  <si>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</si>
  <si>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</si>
  <si>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</si>
  <si>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</si>
  <si>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</si>
  <si>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</si>
  <si>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</si>
  <si>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</si>
  <si>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</si>
  <si>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</si>
  <si>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</si>
  <si>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</si>
  <si>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</si>
  <si>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</si>
  <si>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</si>
  <si>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</si>
  <si>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</si>
  <si>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</si>
  <si>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</si>
  <si>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</si>
  <si>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</si>
  <si>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</si>
  <si>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</si>
  <si>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</si>
  <si>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</si>
  <si>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</si>
  <si>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</si>
  <si>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</si>
  <si>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</si>
  <si>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</si>
  <si>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</si>
  <si>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</si>
  <si>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</si>
  <si>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</si>
  <si>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</si>
  <si>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</si>
  <si>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</si>
  <si>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</si>
  <si>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</si>
  <si>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</si>
  <si>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</si>
  <si>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</si>
  <si>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</si>
  <si>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</si>
  <si>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</si>
  <si>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</si>
  <si>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</si>
  <si>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</si>
  <si>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</si>
  <si>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</si>
  <si>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</si>
  <si>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</si>
  <si>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</si>
  <si>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</si>
  <si>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</si>
  <si>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</si>
  <si>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</si>
  <si>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</si>
  <si>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</si>
  <si>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</si>
  <si>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</si>
  <si>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</si>
  <si>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</si>
  <si>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</si>
  <si>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</si>
  <si>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</si>
  <si>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</si>
  <si>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</si>
  <si>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</si>
  <si>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</si>
  <si>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</si>
  <si>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</si>
  <si>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</si>
  <si>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</si>
  <si>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</si>
  <si>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</si>
  <si>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</si>
  <si>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</si>
  <si>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</si>
  <si>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</si>
  <si>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</si>
  <si>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</si>
  <si>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</si>
  <si>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</si>
  <si>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</si>
  <si>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</si>
  <si>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</si>
  <si>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</si>
  <si>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</si>
  <si>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</si>
  <si>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</si>
  <si>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</si>
  <si>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</si>
  <si>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</si>
  <si>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</si>
  <si>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</si>
  <si>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</si>
  <si>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</si>
  <si>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</si>
  <si>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</si>
  <si>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</si>
  <si>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</si>
  <si>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</si>
  <si>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</si>
  <si>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</si>
  <si>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</si>
  <si>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</si>
  <si>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</si>
  <si>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</si>
  <si>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</si>
  <si>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</si>
  <si>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</si>
  <si>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</si>
  <si>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</si>
  <si>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</si>
  <si>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</si>
  <si>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</si>
  <si>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</si>
  <si>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</si>
  <si>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</si>
  <si>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</si>
  <si>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</si>
  <si>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</si>
  <si>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</si>
  <si>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</si>
  <si>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</si>
  <si>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</si>
  <si>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</si>
  <si>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</si>
  <si>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</si>
  <si>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</si>
  <si>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</si>
  <si>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</si>
  <si>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</si>
  <si>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</si>
  <si>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</si>
  <si>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</si>
  <si>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</si>
  <si>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</si>
  <si>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</si>
  <si>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</si>
  <si>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</si>
  <si>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</si>
  <si>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</si>
  <si>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</si>
  <si>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</si>
  <si>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</si>
  <si>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</si>
  <si>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</si>
  <si>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</si>
  <si>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</si>
  <si>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</si>
  <si>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</si>
  <si>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</si>
  <si>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</si>
  <si>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</si>
  <si>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</si>
  <si>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</si>
  <si>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</si>
  <si>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</si>
  <si>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</si>
  <si>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</si>
  <si>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</si>
  <si>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</si>
  <si>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</si>
  <si>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</si>
  <si>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</si>
  <si>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</si>
  <si>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</si>
  <si>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</si>
  <si>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</si>
  <si>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</si>
  <si>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</si>
  <si>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</si>
  <si>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</si>
  <si>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</si>
  <si>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</si>
  <si>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</si>
  <si>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</si>
  <si>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</si>
  <si>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</si>
  <si>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</si>
  <si>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</si>
  <si>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</si>
  <si>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</si>
  <si>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</si>
  <si>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</si>
  <si>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</si>
  <si>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</si>
  <si>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</si>
  <si>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</si>
  <si>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</si>
  <si>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</si>
  <si>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</si>
  <si>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</si>
  <si>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</si>
  <si>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</si>
  <si>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</si>
  <si>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</si>
  <si>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</si>
  <si>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</si>
  <si>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</si>
  <si>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</si>
  <si>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</si>
  <si>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</si>
  <si>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</si>
  <si>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</si>
  <si>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</si>
  <si>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</si>
  <si>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</si>
  <si>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</si>
  <si>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</si>
  <si>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</si>
  <si>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</si>
  <si>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</si>
  <si>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</si>
  <si>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</si>
  <si>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</si>
  <si>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</si>
  <si>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</si>
  <si>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</si>
  <si>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</si>
  <si>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</si>
  <si>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</si>
  <si>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</si>
  <si>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</si>
  <si>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</si>
  <si>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</si>
  <si>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</si>
  <si>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</si>
  <si>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</si>
  <si>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</si>
  <si>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</si>
  <si>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</si>
  <si>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</si>
  <si>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</si>
  <si>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</si>
  <si>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</si>
  <si>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</si>
  <si>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</si>
  <si>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</si>
  <si>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</si>
  <si>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</si>
  <si>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</si>
  <si>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</si>
  <si>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</si>
  <si>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</si>
  <si>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</si>
  <si>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</si>
  <si>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</si>
  <si>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</si>
  <si>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</si>
  <si>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</si>
  <si>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</si>
  <si>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</si>
  <si>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</si>
  <si>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</si>
  <si>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</si>
  <si>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</si>
  <si>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</si>
  <si>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</si>
  <si>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</si>
  <si>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</si>
  <si>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</si>
  <si>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</si>
  <si>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</si>
  <si>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</si>
  <si>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</si>
  <si>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</si>
  <si>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</si>
  <si>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</si>
  <si>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</si>
  <si>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</si>
  <si>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</si>
  <si>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</si>
  <si>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</si>
  <si>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</si>
  <si>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</si>
  <si>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</si>
  <si>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</si>
  <si>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</si>
  <si>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</si>
  <si>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</si>
  <si>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</si>
  <si>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</si>
  <si>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</si>
  <si>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</si>
  <si>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</si>
  <si>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</si>
  <si>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</si>
  <si>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</si>
  <si>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</si>
  <si>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</si>
  <si>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</si>
  <si>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</si>
  <si>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</si>
  <si>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</si>
  <si>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</si>
  <si>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</si>
  <si>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</si>
  <si>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</si>
  <si>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</si>
  <si>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</si>
  <si>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</si>
  <si>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</si>
  <si>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</si>
  <si>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</si>
  <si>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</si>
  <si>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</si>
  <si>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</si>
  <si>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</si>
  <si>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</si>
  <si>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</si>
  <si>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</si>
  <si>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</si>
  <si>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</si>
  <si>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</si>
  <si>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</si>
  <si>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</si>
  <si>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</si>
  <si>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</si>
  <si>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</si>
  <si>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</si>
  <si>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</si>
  <si>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</si>
  <si>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</si>
  <si>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</si>
  <si>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</si>
  <si>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</si>
  <si>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</si>
  <si>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</si>
  <si>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</si>
  <si>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</si>
  <si>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</si>
  <si>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</si>
  <si>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</si>
  <si>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</si>
  <si>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</si>
  <si>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</si>
  <si>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</si>
  <si>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</si>
  <si>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</si>
  <si>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</si>
  <si>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</si>
  <si>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</si>
  <si>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</si>
  <si>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</si>
  <si>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</si>
  <si>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</si>
  <si>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</si>
  <si>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</si>
  <si>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</si>
  <si>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</si>
  <si>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</si>
  <si>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</si>
  <si>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</si>
  <si>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</si>
  <si>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</si>
  <si>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</si>
  <si>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</si>
  <si>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</si>
  <si>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</si>
  <si>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</si>
  <si>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</si>
  <si>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</si>
  <si>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</si>
  <si>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</si>
  <si>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</si>
  <si>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</si>
  <si>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</si>
  <si>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</si>
  <si>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</si>
  <si>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</si>
  <si>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</si>
  <si>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</si>
  <si>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</si>
  <si>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</si>
  <si>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</si>
  <si>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</si>
  <si>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</si>
  <si>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</si>
  <si>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</si>
  <si>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</si>
  <si>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</si>
  <si>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</si>
  <si>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</si>
  <si>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</si>
  <si>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</si>
  <si>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</si>
  <si>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</si>
  <si>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</si>
  <si>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</si>
  <si>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</si>
  <si>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</si>
  <si>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</si>
  <si>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</si>
  <si>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</si>
  <si>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</si>
  <si>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</si>
  <si>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</si>
  <si>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</si>
  <si>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</si>
  <si>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</si>
  <si>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</si>
  <si>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</si>
  <si>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</si>
  <si>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</si>
  <si>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</si>
  <si>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</si>
  <si>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</si>
  <si>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</si>
  <si>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</si>
  <si>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</si>
  <si>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</si>
  <si>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</si>
  <si>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</si>
  <si>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</si>
  <si>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</si>
  <si>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</si>
  <si>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</si>
  <si>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</si>
  <si>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</si>
  <si>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</si>
  <si>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</si>
  <si>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</si>
  <si>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</si>
  <si>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</si>
  <si>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</si>
  <si>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</si>
  <si>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</si>
  <si>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</si>
  <si>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</si>
  <si>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</si>
  <si>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</si>
  <si>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</si>
  <si>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</si>
  <si>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</si>
  <si>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</si>
  <si>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</si>
  <si>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</si>
  <si>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</si>
  <si>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</si>
  <si>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</si>
  <si>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</si>
  <si>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</si>
  <si>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</si>
  <si>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</si>
  <si>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</si>
  <si>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</si>
  <si>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</si>
  <si>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</si>
  <si>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</si>
  <si>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</si>
  <si>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</si>
  <si>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</si>
  <si>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</si>
  <si>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</si>
  <si>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</si>
  <si>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</si>
  <si>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</si>
  <si>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</si>
  <si>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</si>
  <si>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</si>
  <si>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</si>
  <si>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</si>
  <si>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</si>
  <si>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</si>
  <si>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</si>
  <si>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</si>
  <si>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</si>
  <si>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</si>
  <si>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</si>
  <si>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</si>
  <si>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</si>
  <si>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</si>
  <si>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</si>
  <si>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</si>
  <si>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</si>
  <si>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</si>
  <si>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</si>
  <si>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</si>
  <si>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</si>
  <si>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</si>
  <si>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</si>
  <si>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</si>
  <si>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</si>
  <si>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</si>
  <si>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</si>
  <si>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</si>
  <si>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</si>
  <si>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</si>
  <si>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</si>
  <si>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</si>
  <si>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</si>
  <si>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</si>
  <si>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</si>
  <si>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</si>
  <si>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</si>
  <si>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</si>
  <si>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</si>
  <si>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</si>
  <si>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</si>
  <si>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</si>
  <si>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</si>
  <si>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</si>
  <si>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</si>
  <si>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</si>
  <si>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</si>
  <si>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</si>
  <si>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</si>
  <si>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</si>
  <si>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</si>
  <si>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</si>
  <si>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</si>
  <si>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</si>
  <si>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</si>
  <si>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</si>
  <si>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</si>
  <si>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</si>
  <si>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</si>
  <si>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</si>
  <si>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</si>
  <si>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</si>
  <si>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</si>
  <si>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</si>
  <si>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</si>
  <si>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</si>
  <si>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</si>
  <si>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</si>
  <si>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</si>
  <si>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</si>
  <si>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</si>
  <si>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</si>
  <si>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</si>
  <si>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</si>
  <si>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</si>
  <si>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</si>
  <si>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</si>
  <si>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</si>
  <si>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</si>
  <si>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</si>
  <si>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</si>
  <si>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</si>
  <si>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</si>
  <si>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</si>
  <si>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</si>
  <si>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</si>
  <si>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</si>
  <si>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</si>
  <si>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</si>
  <si>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</si>
  <si>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</si>
  <si>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</si>
  <si>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</si>
  <si>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</si>
  <si>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</si>
  <si>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</si>
  <si>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</si>
  <si>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</si>
  <si>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</si>
  <si>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</si>
  <si>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</si>
  <si>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</si>
  <si>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</si>
  <si>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</si>
  <si>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</si>
  <si>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</si>
  <si>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</si>
  <si>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</si>
  <si>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</si>
  <si>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</si>
  <si>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</si>
  <si>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</si>
  <si>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</si>
  <si>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</si>
  <si>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</si>
  <si>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</si>
  <si>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</si>
  <si>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</si>
  <si>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</si>
  <si>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</si>
  <si>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</si>
  <si>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</si>
  <si>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</si>
  <si>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</si>
  <si>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</si>
  <si>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</si>
  <si>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</si>
  <si>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</si>
  <si>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</si>
  <si>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</si>
  <si>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</si>
  <si>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</si>
  <si>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</si>
  <si>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</si>
  <si>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</si>
  <si>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</si>
  <si>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</si>
  <si>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</si>
  <si>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</si>
  <si>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</si>
  <si>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</si>
  <si>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</si>
  <si>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</si>
  <si>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</si>
  <si>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</si>
  <si>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</si>
  <si>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</si>
  <si>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</si>
  <si>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</si>
  <si>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</si>
  <si>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</si>
  <si>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</si>
  <si>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</si>
  <si>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</si>
  <si>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</si>
  <si>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</si>
  <si>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</si>
  <si>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</si>
  <si>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</si>
  <si>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</si>
  <si>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</si>
  <si>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</si>
  <si>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</si>
  <si>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</si>
  <si>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</si>
  <si>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</si>
  <si>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</si>
  <si>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</si>
  <si>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</si>
  <si>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</si>
  <si>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</si>
  <si>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</si>
  <si>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</si>
  <si>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</si>
  <si>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</si>
  <si>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</si>
  <si>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</si>
  <si>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</si>
  <si>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</si>
  <si>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</si>
  <si>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</si>
  <si>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</si>
  <si>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</si>
  <si>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</si>
  <si>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</si>
  <si>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</si>
  <si>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</si>
  <si>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</si>
  <si>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</si>
  <si>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</si>
  <si>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</si>
  <si>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</si>
  <si>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</si>
  <si>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</si>
  <si>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</si>
  <si>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</si>
  <si>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</si>
  <si>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</si>
  <si>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</si>
  <si>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</si>
  <si>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</si>
  <si>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</si>
  <si>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</si>
  <si>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</si>
  <si>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</si>
  <si>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</si>
  <si>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</si>
  <si>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</si>
  <si>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</si>
  <si>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</si>
  <si>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</si>
  <si>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</si>
  <si>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</si>
  <si>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</si>
  <si>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</si>
  <si>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</si>
  <si>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</si>
  <si>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</si>
  <si>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</si>
  <si>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</si>
  <si>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</si>
  <si>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</si>
  <si>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</si>
  <si>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</si>
  <si>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</si>
  <si>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</si>
  <si>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</si>
  <si>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</si>
  <si>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</si>
  <si>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</si>
  <si>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</si>
  <si>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</si>
  <si>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</si>
  <si>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</si>
  <si>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</si>
  <si>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</si>
  <si>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</si>
  <si>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</si>
  <si>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</si>
  <si>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</si>
  <si>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</si>
  <si>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</si>
  <si>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</si>
  <si>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</si>
  <si>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</si>
  <si>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</si>
  <si>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</si>
  <si>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</si>
  <si>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</si>
  <si>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</si>
  <si>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</si>
  <si>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</si>
  <si>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</si>
  <si>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</si>
  <si>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</si>
  <si>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</si>
  <si>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</si>
  <si>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</si>
  <si>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</si>
  <si>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</si>
  <si>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</si>
  <si>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</si>
  <si>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</si>
  <si>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</si>
  <si>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</si>
  <si>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</si>
  <si>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</si>
  <si>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</si>
  <si>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</si>
  <si>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</si>
  <si>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</si>
  <si>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</si>
  <si>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</si>
  <si>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</si>
  <si>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</si>
  <si>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</si>
  <si>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</si>
  <si>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</si>
  <si>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</si>
  <si>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</si>
  <si>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</si>
  <si>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</si>
  <si>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</si>
  <si>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</si>
  <si>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</si>
  <si>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</si>
  <si>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</si>
  <si>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</si>
  <si>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</si>
  <si>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</si>
  <si>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</si>
  <si>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</si>
  <si>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</si>
  <si>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</si>
  <si>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</si>
  <si>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</si>
  <si>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</si>
  <si>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</si>
  <si>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</si>
  <si>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</si>
  <si>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</si>
  <si>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</si>
  <si>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</si>
  <si>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</si>
  <si>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</si>
  <si>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</si>
  <si>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</si>
  <si>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</si>
  <si>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</si>
  <si>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</si>
  <si>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</si>
  <si>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</si>
  <si>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</si>
  <si>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</si>
  <si>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</si>
  <si>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</si>
  <si>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</si>
  <si>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</si>
  <si>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</si>
  <si>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</si>
  <si>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</si>
  <si>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</si>
  <si>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</si>
  <si>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</si>
  <si>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</si>
  <si>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</si>
  <si>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</si>
  <si>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</si>
  <si>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</si>
  <si>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</si>
  <si>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</si>
  <si>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</si>
  <si>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</si>
  <si>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</si>
  <si>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</si>
  <si>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</si>
  <si>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</si>
  <si>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</si>
  <si>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</si>
  <si>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</si>
  <si>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</si>
  <si>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</si>
  <si>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</si>
  <si>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</si>
  <si>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</si>
  <si>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</si>
  <si>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</si>
  <si>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</si>
  <si>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</si>
  <si>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</si>
  <si>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</si>
  <si>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</si>
  <si>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</si>
  <si>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</si>
  <si>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</si>
  <si>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</si>
  <si>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</si>
  <si>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</si>
  <si>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</si>
  <si>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</si>
  <si>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</si>
  <si>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</si>
  <si>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</si>
  <si>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</si>
  <si>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</si>
  <si>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</si>
  <si>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</si>
  <si>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</si>
  <si>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</si>
  <si>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</si>
  <si>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</si>
  <si>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</si>
  <si>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</si>
  <si>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</si>
  <si>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</si>
  <si>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</si>
  <si>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</si>
  <si>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</si>
  <si>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</si>
  <si>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</si>
  <si>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</si>
  <si>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</si>
  <si>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</si>
  <si>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</si>
  <si>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</si>
  <si>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</si>
  <si>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</si>
  <si>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</si>
  <si>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</si>
  <si>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</si>
  <si>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</si>
  <si>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</si>
  <si>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</si>
  <si>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</si>
  <si>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</si>
  <si>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</si>
  <si>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</si>
  <si>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</si>
  <si>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</si>
  <si>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</si>
  <si>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</si>
  <si>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</si>
  <si>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</si>
  <si>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</si>
  <si>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</si>
  <si>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</si>
  <si>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</si>
  <si>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</si>
  <si>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</si>
  <si>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</si>
  <si>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</si>
  <si>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</si>
  <si>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</si>
  <si>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</si>
  <si>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</si>
  <si>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</si>
  <si>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</si>
  <si>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</si>
  <si>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</si>
  <si>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</si>
  <si>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</si>
  <si>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</si>
  <si>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</si>
  <si>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</si>
  <si>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</si>
  <si>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</si>
  <si>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</si>
  <si>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</si>
  <si>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</si>
  <si>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</si>
  <si>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</si>
  <si>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</si>
  <si>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</si>
  <si>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</si>
  <si>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</si>
  <si>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</si>
  <si>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</si>
  <si>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</si>
  <si>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</si>
  <si>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</si>
  <si>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</si>
  <si>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</si>
  <si>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</si>
  <si>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</si>
  <si>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</si>
  <si>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</si>
  <si>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</si>
  <si>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</si>
  <si>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</si>
  <si>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</si>
  <si>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</si>
  <si>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</si>
  <si>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</si>
  <si>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</si>
  <si>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</si>
  <si>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</si>
  <si>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</si>
  <si>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</si>
  <si>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</si>
  <si>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</si>
  <si>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</si>
  <si>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</si>
  <si>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</si>
  <si>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</si>
  <si>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</si>
  <si>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</si>
  <si>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</si>
  <si>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</si>
  <si>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</si>
  <si>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</si>
  <si>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</si>
  <si>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</si>
  <si>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</si>
  <si>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</si>
  <si>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</si>
  <si>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</si>
  <si>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</si>
  <si>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</si>
  <si>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</si>
  <si>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</si>
  <si>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</si>
  <si>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</si>
  <si>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</si>
  <si>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</si>
  <si>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</si>
  <si>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</si>
  <si>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</si>
  <si>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</si>
  <si>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</si>
  <si>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</si>
  <si>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</si>
  <si>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</si>
  <si>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</si>
  <si>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</si>
  <si>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</si>
  <si>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</si>
  <si>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</si>
  <si>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</si>
  <si>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</si>
  <si>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</si>
  <si>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</si>
  <si>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</si>
  <si>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</si>
  <si>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</si>
  <si>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</si>
  <si>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</si>
  <si>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</si>
  <si>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</si>
  <si>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</si>
  <si>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</si>
  <si>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</si>
  <si>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</si>
  <si>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</si>
  <si>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</si>
  <si>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</si>
  <si>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</si>
  <si>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</si>
  <si>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</si>
  <si>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</si>
  <si>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</si>
  <si>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</si>
  <si>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</si>
  <si>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</si>
  <si>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</si>
  <si>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</si>
  <si>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</si>
  <si>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</si>
  <si>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</si>
  <si>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</si>
  <si>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</si>
  <si>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</si>
  <si>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</si>
  <si>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</si>
  <si>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</si>
  <si>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</si>
  <si>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</si>
  <si>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</si>
  <si>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</si>
  <si>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</si>
  <si>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</si>
  <si>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</si>
  <si>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</si>
  <si>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</si>
  <si>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</si>
  <si>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</si>
  <si>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</si>
  <si>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</si>
  <si>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</si>
  <si>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</si>
  <si>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</si>
  <si>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</si>
  <si>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</si>
  <si>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</si>
  <si>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</si>
  <si>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</si>
  <si>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</si>
  <si>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</si>
  <si>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</si>
  <si>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</si>
  <si>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</si>
  <si>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</si>
  <si>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</si>
  <si>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</si>
  <si>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</si>
  <si>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</si>
  <si>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</si>
  <si>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</si>
  <si>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</si>
  <si>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</si>
  <si>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</si>
  <si>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</si>
  <si>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</si>
  <si>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</si>
  <si>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</si>
  <si>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</si>
  <si>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</si>
  <si>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</si>
  <si>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</si>
  <si>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</si>
  <si>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</si>
  <si>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</si>
  <si>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</si>
  <si>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</si>
  <si>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</si>
  <si>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</si>
  <si>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</si>
  <si>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</si>
  <si>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</si>
  <si>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</si>
  <si>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</si>
  <si>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</si>
  <si>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</si>
  <si>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</si>
  <si>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</si>
  <si>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</si>
  <si>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</si>
  <si>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</si>
  <si>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</si>
  <si>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</si>
  <si>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</si>
  <si>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</si>
  <si>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</si>
  <si>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</si>
  <si>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</si>
  <si>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</si>
  <si>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</si>
  <si>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</si>
  <si>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</si>
  <si>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</si>
  <si>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</si>
  <si>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</si>
  <si>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</si>
  <si>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</si>
  <si>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</si>
  <si>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</si>
  <si>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</si>
  <si>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</si>
  <si>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</si>
  <si>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</si>
  <si>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</si>
  <si>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</si>
  <si>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</si>
  <si>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</si>
  <si>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</si>
  <si>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</si>
  <si>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</si>
  <si>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</si>
  <si>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</si>
  <si>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</si>
  <si>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</si>
  <si>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</si>
  <si>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</si>
  <si>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</si>
  <si>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</si>
  <si>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</si>
  <si>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</si>
  <si>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</si>
  <si>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</si>
  <si>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</si>
  <si>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</si>
  <si>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</si>
  <si>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</si>
  <si>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</si>
  <si>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</si>
  <si>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</si>
  <si>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</si>
  <si>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</si>
  <si>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</si>
  <si>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</si>
  <si>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</si>
  <si>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</si>
  <si>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</si>
  <si>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</si>
  <si>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</si>
  <si>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</si>
  <si>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</si>
  <si>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</si>
  <si>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</si>
  <si>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</si>
  <si>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</si>
  <si>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</si>
  <si>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</si>
  <si>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</si>
  <si>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</si>
  <si>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</si>
  <si>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</si>
  <si>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</si>
  <si>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</si>
  <si>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</si>
  <si>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</si>
  <si>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</si>
  <si>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</si>
  <si>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</si>
  <si>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</si>
  <si>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</si>
  <si>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</si>
  <si>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</si>
  <si>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</si>
  <si>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</si>
  <si>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</si>
  <si>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</si>
  <si>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</si>
  <si>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</si>
  <si>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</si>
  <si>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</si>
  <si>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</si>
  <si>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</si>
  <si>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</si>
  <si>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</si>
  <si>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</si>
  <si>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</si>
  <si>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</si>
  <si>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</si>
  <si>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</si>
  <si>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</si>
  <si>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</si>
  <si>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</si>
  <si>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</si>
  <si>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</si>
  <si>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</si>
  <si>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</si>
  <si>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</si>
  <si>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</si>
  <si>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</si>
  <si>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</si>
  <si>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</si>
  <si>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</si>
  <si>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</si>
  <si>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</si>
  <si>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</si>
  <si>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</si>
  <si>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</si>
  <si>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</si>
  <si>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</si>
  <si>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</si>
  <si>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</si>
  <si>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</si>
  <si>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</si>
  <si>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</si>
  <si>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</si>
  <si>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</si>
  <si>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</si>
  <si>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</si>
  <si>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</si>
  <si>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</si>
  <si>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</si>
  <si>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</si>
  <si>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</si>
  <si>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</si>
  <si>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</si>
  <si>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</si>
  <si>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</si>
  <si>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</si>
  <si>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</si>
  <si>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</si>
  <si>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</si>
  <si>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</si>
  <si>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</si>
  <si>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</si>
  <si>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</si>
  <si>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</si>
  <si>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</si>
  <si>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</si>
  <si>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</si>
  <si>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</si>
  <si>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</si>
  <si>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</si>
  <si>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</si>
  <si>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</si>
  <si>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</si>
  <si>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</si>
  <si>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</si>
  <si>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</si>
  <si>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</si>
  <si>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</si>
  <si>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</si>
  <si>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</si>
  <si>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</si>
  <si>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</si>
  <si>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</si>
  <si>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</si>
  <si>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</si>
  <si>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</si>
  <si>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</si>
  <si>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</si>
  <si>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</si>
  <si>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</si>
  <si>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</si>
  <si>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</si>
  <si>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</si>
  <si>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</si>
  <si>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</si>
  <si>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</si>
  <si>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</si>
  <si>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</si>
  <si>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</si>
  <si>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</si>
  <si>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</si>
  <si>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</si>
  <si>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</si>
  <si>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</si>
  <si>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</si>
  <si>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</si>
  <si>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</si>
  <si>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</si>
  <si>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</si>
  <si>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</si>
  <si>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</si>
  <si>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</si>
  <si>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</si>
  <si>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</si>
  <si>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</si>
  <si>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</si>
  <si>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</si>
  <si>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</si>
  <si>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</si>
  <si>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</si>
  <si>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</si>
  <si>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</si>
  <si>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</si>
  <si>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</si>
  <si>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</si>
  <si>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</si>
  <si>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</si>
  <si>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</si>
  <si>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</si>
  <si>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</si>
  <si>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</si>
  <si>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</si>
  <si>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</si>
  <si>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</si>
  <si>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</si>
  <si>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</si>
  <si>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</si>
  <si>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</si>
  <si>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</si>
  <si>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</si>
  <si>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</si>
  <si>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</si>
  <si>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</si>
  <si>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</si>
  <si>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</si>
  <si>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</si>
  <si>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</si>
  <si>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</si>
  <si>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</si>
  <si>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</si>
  <si>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</si>
  <si>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</si>
  <si>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</si>
  <si>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</si>
  <si>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</si>
  <si>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</si>
  <si>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</si>
  <si>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</si>
  <si>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</si>
  <si>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</si>
  <si>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</si>
  <si>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</si>
  <si>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</si>
  <si>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</si>
  <si>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</si>
  <si>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</si>
  <si>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</si>
  <si>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</si>
  <si>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</si>
  <si>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</si>
  <si>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</si>
  <si>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</si>
  <si>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</si>
  <si>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</si>
  <si>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</si>
  <si>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</si>
  <si>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</si>
  <si>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</si>
  <si>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</si>
  <si>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</si>
  <si>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</si>
  <si>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</si>
  <si>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</si>
  <si>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</si>
  <si>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</si>
  <si>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</si>
  <si>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</si>
  <si>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</si>
  <si>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</si>
  <si>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</si>
  <si>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</si>
  <si>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</si>
  <si>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</si>
  <si>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</si>
  <si>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</si>
  <si>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</si>
  <si>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</si>
  <si>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</si>
  <si>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</si>
  <si>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</si>
  <si>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</si>
  <si>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</si>
  <si>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</si>
  <si>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</si>
  <si>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</si>
  <si>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</si>
  <si>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</si>
  <si>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</si>
  <si>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</si>
  <si>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</si>
  <si>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</si>
  <si>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</si>
  <si>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</si>
  <si>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</si>
  <si>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</si>
  <si>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</si>
  <si>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</si>
  <si>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</si>
  <si>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</si>
  <si>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</si>
  <si>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</si>
  <si>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</si>
  <si>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</si>
  <si>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</si>
  <si>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</si>
  <si>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</si>
  <si>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</si>
  <si>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</si>
  <si>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</si>
  <si>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</si>
  <si>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</si>
  <si>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</si>
  <si>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</si>
  <si>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</si>
  <si>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</si>
  <si>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</si>
  <si>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</si>
  <si>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</si>
  <si>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</si>
  <si>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</si>
  <si>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</si>
  <si>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</si>
  <si>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</si>
  <si>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</si>
  <si>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</si>
  <si>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</si>
  <si>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</si>
  <si>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</si>
  <si>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</si>
  <si>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</si>
  <si>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</si>
  <si>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</si>
  <si>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</si>
  <si>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</si>
  <si>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</si>
  <si>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</si>
  <si>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</si>
  <si>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</si>
  <si>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</si>
  <si>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</si>
  <si>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</si>
  <si>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</si>
  <si>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</si>
  <si>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</si>
  <si>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</si>
  <si>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</si>
  <si>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</si>
  <si>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</si>
  <si>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</si>
  <si>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</si>
  <si>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</si>
  <si>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</si>
  <si>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</si>
  <si>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</si>
  <si>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</si>
  <si>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</si>
  <si>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</si>
  <si>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</si>
  <si>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</si>
  <si>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</si>
  <si>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</si>
  <si>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</si>
  <si>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</si>
  <si>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</si>
  <si>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</si>
  <si>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</si>
  <si>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</si>
  <si>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</si>
  <si>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</si>
  <si>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</si>
  <si>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</si>
  <si>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</si>
  <si>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</si>
  <si>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</si>
  <si>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</si>
  <si>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</si>
  <si>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</si>
  <si>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</si>
  <si>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</si>
  <si>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</si>
  <si>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</si>
  <si>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</si>
  <si>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</si>
  <si>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</si>
  <si>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</si>
  <si>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</si>
  <si>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</si>
  <si>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</si>
  <si>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</si>
  <si>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</si>
  <si>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</si>
  <si>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</si>
  <si>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</si>
  <si>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</si>
  <si>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</si>
  <si>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</si>
  <si>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</si>
  <si>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</si>
  <si>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</si>
  <si>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</si>
  <si>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</si>
  <si>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</si>
  <si>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</si>
  <si>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</si>
  <si>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</si>
  <si>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</si>
  <si>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</si>
  <si>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</si>
  <si>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</si>
  <si>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</si>
  <si>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</si>
  <si>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</si>
  <si>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</si>
  <si>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</si>
  <si>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</si>
  <si>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</si>
  <si>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</si>
  <si>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</si>
  <si>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</si>
  <si>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</si>
  <si>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</si>
  <si>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</si>
  <si>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</si>
  <si>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</si>
  <si>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</si>
  <si>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</si>
  <si>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</si>
  <si>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</si>
  <si>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</si>
  <si>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</si>
  <si>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</si>
  <si>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</si>
  <si>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</si>
  <si>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</si>
  <si>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</si>
  <si>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</si>
  <si>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</si>
  <si>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</si>
  <si>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</si>
  <si>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</si>
  <si>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</si>
  <si>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</si>
  <si>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</si>
  <si>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</si>
  <si>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</si>
  <si>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</si>
  <si>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</si>
  <si>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</si>
  <si>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</si>
  <si>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</si>
  <si>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</si>
  <si>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</si>
  <si>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</si>
  <si>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</si>
  <si>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</si>
  <si>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</si>
  <si>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</si>
  <si>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</si>
  <si>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</si>
  <si>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</si>
  <si>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</si>
  <si>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</si>
  <si>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</si>
  <si>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</si>
  <si>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</si>
  <si>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</si>
  <si>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</si>
  <si>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</si>
  <si>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</si>
  <si>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</si>
  <si>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</si>
  <si>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</si>
  <si>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</si>
  <si>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</si>
  <si>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</si>
  <si>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</si>
  <si>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</si>
  <si>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</si>
  <si>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</si>
  <si>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</si>
  <si>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</si>
  <si>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</si>
  <si>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</si>
  <si>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</si>
  <si>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</si>
  <si>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</si>
  <si>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</si>
  <si>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</si>
  <si>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</si>
  <si>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</si>
  <si>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</si>
  <si>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</si>
  <si>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</si>
  <si>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</si>
  <si>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</si>
  <si>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</si>
  <si>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</si>
  <si>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</si>
  <si>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</si>
  <si>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</si>
  <si>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</si>
  <si>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</si>
  <si>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</si>
  <si>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</si>
  <si>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</si>
  <si>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</si>
  <si>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</si>
  <si>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</si>
  <si>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</si>
  <si>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</si>
  <si>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</si>
  <si>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</si>
  <si>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</si>
  <si>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</si>
  <si>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</si>
  <si>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</si>
  <si>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</si>
  <si>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</si>
  <si>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</si>
  <si>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</si>
  <si>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</si>
  <si>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</si>
  <si>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</si>
  <si>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</si>
  <si>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</si>
  <si>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</si>
  <si>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</si>
  <si>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</si>
  <si>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</si>
  <si>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</si>
  <si>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</si>
  <si>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</si>
  <si>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</si>
  <si>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</si>
  <si>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</si>
  <si>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</si>
  <si>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</si>
  <si>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</si>
  <si>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</si>
  <si>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</si>
  <si>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</si>
  <si>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</si>
  <si>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</si>
  <si>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</si>
  <si>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</si>
  <si>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</si>
  <si>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</si>
  <si>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</si>
  <si>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</si>
  <si>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</si>
  <si>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</si>
  <si>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</si>
  <si>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</si>
  <si>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</si>
  <si>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</si>
  <si>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</si>
  <si>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</si>
  <si>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</si>
  <si>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</si>
  <si>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</si>
  <si>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</si>
  <si>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</si>
  <si>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</si>
  <si>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</si>
  <si>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</si>
  <si>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</si>
  <si>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</si>
  <si>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</si>
  <si>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</si>
  <si>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</si>
  <si>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</si>
  <si>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</si>
  <si>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</si>
  <si>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</si>
  <si>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</si>
  <si>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</si>
  <si>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</si>
  <si>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</si>
  <si>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</si>
  <si>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</si>
  <si>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</si>
  <si>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</si>
  <si>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</si>
  <si>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</si>
  <si>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</si>
  <si>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</si>
  <si>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</si>
  <si>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</si>
  <si>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</si>
  <si>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</si>
  <si>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</si>
  <si>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</si>
  <si>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</si>
  <si>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</si>
  <si>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</si>
  <si>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</si>
  <si>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</si>
  <si>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</si>
  <si>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</si>
  <si>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</si>
  <si>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</si>
  <si>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</si>
  <si>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</si>
  <si>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</si>
  <si>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</si>
  <si>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</si>
  <si>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</si>
  <si>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</si>
  <si>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</si>
  <si>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</si>
  <si>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</si>
  <si>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</si>
  <si>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</si>
  <si>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</si>
  <si>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</si>
  <si>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</si>
  <si>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</si>
  <si>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</si>
  <si>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</si>
  <si>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</si>
  <si>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</si>
  <si>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</si>
  <si>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</si>
  <si>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</si>
  <si>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</si>
  <si>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</si>
  <si>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</si>
  <si>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</si>
  <si>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</si>
  <si>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</si>
  <si>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</si>
  <si>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</si>
  <si>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</si>
  <si>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</si>
  <si>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</si>
  <si>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</si>
  <si>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</si>
  <si>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</si>
  <si>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</si>
  <si>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</si>
  <si>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</si>
  <si>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</si>
  <si>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</si>
  <si>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</si>
  <si>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</si>
  <si>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</si>
  <si>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</si>
  <si>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</si>
  <si>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</si>
  <si>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</si>
  <si>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</si>
  <si>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</si>
  <si>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</si>
  <si>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</si>
  <si>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</si>
  <si>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</si>
  <si>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</si>
  <si>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</si>
  <si>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</si>
  <si>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</si>
  <si>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</si>
  <si>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</si>
  <si>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</si>
  <si>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</si>
  <si>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</si>
  <si>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</si>
  <si>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</si>
  <si>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</si>
  <si>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</si>
  <si>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</si>
  <si>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</si>
  <si>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</si>
  <si>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</si>
  <si>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</si>
  <si>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</si>
  <si>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</si>
  <si>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</si>
  <si>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</si>
  <si>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</si>
  <si>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</si>
  <si>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</si>
  <si>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</si>
  <si>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</si>
  <si>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</si>
  <si>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</si>
  <si>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</si>
  <si>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</si>
  <si>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</si>
  <si>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</si>
  <si>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</si>
  <si>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</si>
  <si>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</si>
  <si>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</si>
  <si>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</si>
  <si>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</si>
  <si>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</si>
  <si>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</si>
  <si>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</si>
  <si>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</si>
  <si>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</si>
  <si>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</si>
  <si>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</si>
  <si>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</si>
  <si>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</si>
  <si>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</si>
  <si>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</si>
  <si>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</si>
  <si>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</si>
  <si>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</si>
  <si>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</si>
  <si>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</si>
  <si>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</si>
  <si>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</si>
  <si>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</si>
  <si>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</si>
  <si>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</si>
  <si>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</si>
  <si>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</si>
  <si>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</si>
  <si>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</si>
  <si>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</si>
  <si>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</si>
  <si>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</si>
  <si>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</si>
  <si>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</si>
  <si>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</si>
  <si>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</si>
  <si>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</si>
  <si>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</si>
  <si>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</si>
  <si>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</si>
  <si>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</si>
  <si>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</si>
  <si>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</si>
  <si>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</si>
  <si>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</si>
  <si>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</si>
  <si>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</si>
  <si>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</si>
  <si>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</si>
  <si>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</si>
  <si>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</si>
  <si>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</si>
  <si>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</si>
  <si>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</si>
  <si>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</si>
  <si>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</si>
  <si>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</si>
  <si>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</si>
  <si>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</si>
  <si>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</si>
  <si>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</si>
  <si>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</si>
  <si>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</si>
  <si>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</si>
  <si>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</si>
  <si>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</si>
  <si>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</si>
  <si>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</si>
  <si>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</si>
  <si>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</si>
  <si>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</si>
  <si>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</si>
  <si>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</si>
  <si>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</si>
  <si>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</si>
  <si>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</si>
  <si>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</si>
  <si>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</si>
  <si>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</si>
  <si>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</si>
  <si>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</si>
  <si>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</si>
  <si>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</si>
  <si>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</si>
  <si>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</si>
  <si>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</si>
  <si>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</si>
  <si>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</si>
  <si>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</si>
  <si>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</si>
  <si>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</si>
  <si>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</si>
  <si>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</si>
  <si>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</si>
  <si>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</si>
  <si>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</si>
  <si>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</si>
  <si>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</si>
  <si>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</si>
  <si>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</si>
  <si>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</si>
  <si>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</si>
  <si>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</si>
  <si>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</si>
  <si>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</si>
  <si>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</si>
  <si>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</si>
  <si>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</si>
  <si>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</si>
  <si>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</si>
  <si>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</si>
  <si>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</si>
  <si>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</si>
  <si>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</si>
  <si>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</si>
  <si>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</si>
  <si>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</si>
  <si>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</si>
  <si>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</si>
  <si>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</si>
  <si>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</si>
  <si>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</si>
  <si>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</si>
  <si>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</si>
  <si>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</si>
  <si>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</si>
  <si>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</si>
  <si>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</si>
  <si>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</si>
  <si>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</si>
  <si>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</si>
  <si>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</si>
  <si>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</si>
  <si>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</si>
  <si>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</si>
  <si>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</si>
  <si>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</si>
  <si>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</si>
  <si>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</si>
  <si>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</si>
  <si>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</si>
  <si>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</si>
  <si>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</si>
  <si>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</si>
  <si>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</si>
  <si>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</si>
  <si>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</si>
  <si>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</si>
  <si>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</si>
  <si>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</si>
  <si>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</si>
  <si>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</si>
  <si>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</si>
  <si>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</si>
  <si>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</si>
  <si>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</si>
  <si>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</si>
  <si>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</si>
  <si>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</si>
  <si>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</si>
  <si>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</si>
  <si>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</si>
  <si>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</si>
  <si>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</si>
  <si>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</si>
  <si>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</si>
  <si>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</si>
  <si>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</si>
  <si>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</si>
  <si>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</si>
  <si>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</si>
  <si>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</si>
  <si>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</si>
  <si>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</si>
  <si>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</si>
  <si>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</si>
  <si>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</si>
  <si>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</si>
  <si>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</si>
  <si>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</si>
  <si>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</si>
  <si>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</si>
  <si>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</si>
  <si>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</si>
  <si>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</si>
  <si>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</si>
  <si>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</si>
  <si>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</si>
  <si>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</si>
  <si>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</si>
  <si>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</si>
  <si>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</si>
  <si>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</si>
  <si>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</si>
  <si>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</si>
  <si>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</si>
  <si>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</si>
  <si>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</si>
  <si>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</si>
  <si>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</si>
  <si>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</si>
  <si>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</si>
  <si>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</si>
  <si>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</si>
  <si>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</si>
  <si>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</si>
  <si>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</si>
  <si>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</si>
  <si>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</si>
  <si>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</si>
  <si>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</si>
  <si>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</si>
  <si>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</si>
  <si>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</si>
  <si>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</si>
  <si>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</si>
  <si>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</si>
  <si>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</si>
  <si>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</si>
  <si>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</si>
  <si>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</si>
  <si>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</si>
  <si>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</si>
  <si>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</si>
  <si>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</si>
  <si>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</si>
  <si>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</si>
  <si>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</si>
  <si>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</si>
  <si>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</si>
  <si>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</si>
  <si>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</si>
  <si>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</si>
  <si>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</si>
  <si>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</si>
  <si>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</si>
  <si>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</si>
  <si>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</si>
  <si>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</si>
  <si>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</si>
  <si>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</si>
  <si>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</si>
  <si>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</si>
  <si>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</si>
  <si>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</si>
  <si>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</si>
  <si>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</si>
  <si>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</si>
  <si>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</si>
  <si>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</si>
  <si>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</si>
  <si>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</si>
  <si>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</si>
  <si>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</si>
  <si>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</si>
  <si>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</si>
  <si>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</si>
  <si>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</si>
  <si>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</si>
  <si>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</si>
  <si>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</si>
  <si>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</si>
  <si>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</si>
  <si>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</si>
  <si>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</si>
  <si>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</si>
  <si>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</si>
  <si>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</si>
  <si>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</si>
  <si>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</si>
  <si>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</si>
  <si>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</si>
  <si>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</si>
  <si>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</si>
  <si>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</si>
  <si>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</si>
  <si>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</si>
  <si>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</si>
  <si>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</si>
  <si>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</si>
  <si>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</si>
  <si>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</si>
  <si>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</si>
  <si>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</si>
  <si>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</si>
  <si>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</si>
  <si>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</si>
  <si>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</si>
  <si>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</si>
  <si>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</si>
  <si>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</si>
  <si>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</si>
  <si>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</si>
  <si>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</si>
  <si>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</si>
  <si>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</si>
  <si>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</si>
  <si>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</si>
  <si>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</si>
  <si>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</si>
  <si>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</si>
  <si>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</si>
  <si>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</si>
  <si>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</si>
  <si>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</si>
  <si>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</si>
  <si>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</si>
  <si>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</si>
  <si>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</si>
  <si>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</si>
  <si>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</si>
  <si>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</si>
  <si>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</si>
  <si>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</si>
  <si>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</si>
  <si>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</si>
  <si>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</si>
  <si>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</si>
  <si>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</si>
  <si>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</si>
  <si>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</si>
  <si>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</si>
  <si>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</si>
  <si>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</si>
  <si>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</si>
  <si>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</si>
  <si>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</si>
  <si>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</si>
  <si>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</si>
  <si>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</si>
  <si>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</si>
  <si>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</si>
  <si>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</si>
  <si>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</si>
  <si>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</si>
  <si>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</si>
  <si>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</si>
  <si>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</si>
  <si>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</si>
  <si>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</si>
  <si>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</si>
  <si>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</si>
  <si>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</si>
  <si>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</si>
  <si>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</si>
  <si>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</si>
  <si>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</si>
  <si>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</si>
  <si>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</si>
  <si>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</si>
  <si>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</si>
  <si>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</si>
  <si>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</si>
  <si>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</si>
  <si>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</si>
  <si>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</si>
  <si>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</si>
  <si>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</si>
  <si>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</si>
  <si>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</si>
  <si>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</si>
  <si>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</si>
  <si>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</si>
  <si>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</si>
  <si>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</si>
  <si>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</si>
  <si>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</si>
  <si>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</si>
  <si>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</si>
  <si>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</si>
  <si>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</si>
  <si>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</si>
  <si>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</si>
  <si>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</si>
  <si>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</si>
  <si>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</si>
  <si>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</si>
  <si>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</si>
  <si>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</si>
  <si>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</si>
  <si>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</si>
  <si>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</si>
  <si>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</si>
  <si>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</si>
  <si>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</si>
  <si>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</si>
  <si>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</si>
  <si>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</si>
  <si>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</si>
  <si>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</si>
  <si>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</si>
  <si>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</si>
  <si>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</si>
  <si>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</si>
  <si>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</si>
  <si>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</si>
  <si>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</si>
  <si>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</si>
  <si>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</si>
  <si>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</si>
  <si>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</si>
  <si>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</si>
  <si>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</si>
  <si>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</si>
  <si>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</si>
  <si>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</si>
  <si>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</si>
  <si>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</si>
  <si>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</si>
  <si>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</si>
  <si>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</si>
  <si>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</si>
  <si>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</si>
  <si>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</si>
  <si>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</si>
  <si>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</si>
  <si>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</si>
  <si>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</si>
  <si>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</si>
  <si>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</si>
  <si>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</si>
  <si>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</si>
  <si>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</si>
  <si>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</si>
  <si>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</si>
  <si>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</si>
  <si>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</si>
  <si>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</si>
  <si>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</si>
  <si>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</si>
  <si>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</si>
  <si>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</si>
  <si>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</si>
  <si>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</si>
  <si>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</si>
  <si>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</si>
  <si>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</si>
  <si>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</si>
  <si>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</si>
  <si>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</si>
  <si>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</si>
  <si>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</si>
  <si>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</si>
  <si>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</si>
  <si>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</si>
  <si>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</si>
  <si>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</si>
  <si>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</si>
  <si>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</si>
  <si>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</si>
  <si>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</si>
  <si>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</si>
  <si>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</si>
  <si>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</si>
  <si>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</si>
  <si>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</si>
  <si>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</si>
  <si>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</si>
  <si>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</si>
  <si>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</si>
  <si>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</si>
  <si>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</si>
  <si>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</si>
  <si>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</si>
  <si>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</si>
  <si>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</si>
  <si>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</si>
  <si>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</si>
  <si>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</si>
  <si>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</si>
  <si>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</si>
  <si>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</si>
  <si>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</si>
  <si>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</si>
  <si>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</si>
  <si>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</si>
  <si>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</si>
  <si>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</si>
  <si>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</si>
  <si>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</si>
  <si>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</si>
  <si>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</si>
  <si>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</si>
  <si>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</si>
  <si>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</si>
  <si>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</si>
  <si>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</si>
  <si>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</si>
  <si>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</si>
  <si>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</si>
  <si>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</si>
  <si>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</si>
  <si>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</si>
  <si>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</si>
  <si>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</si>
  <si>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</si>
  <si>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</si>
  <si>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</si>
  <si>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</si>
  <si>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</si>
  <si>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</si>
  <si>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</si>
  <si>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</si>
  <si>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</si>
  <si>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</si>
  <si>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</si>
  <si>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</si>
  <si>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</si>
  <si>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</si>
  <si>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</si>
  <si>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</si>
  <si>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</si>
  <si>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</si>
  <si>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</si>
  <si>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</si>
  <si>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</si>
  <si>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</si>
  <si>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</si>
  <si>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</si>
  <si>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</si>
  <si>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</si>
  <si>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</si>
  <si>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</si>
  <si>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</si>
  <si>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</si>
  <si>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</si>
  <si>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</si>
  <si>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</si>
  <si>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</si>
  <si>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</si>
  <si>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</si>
  <si>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</si>
  <si>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</si>
  <si>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</si>
  <si>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</si>
  <si>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</si>
  <si>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</si>
  <si>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</si>
  <si>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</si>
  <si>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</si>
  <si>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</si>
  <si>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</si>
  <si>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</si>
  <si>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</si>
  <si>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</si>
  <si>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</si>
  <si>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</si>
  <si>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</si>
  <si>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</si>
  <si>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</si>
  <si>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</si>
  <si>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</si>
  <si>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</si>
  <si>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</si>
  <si>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</si>
  <si>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</si>
  <si>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</si>
  <si>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</si>
  <si>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</si>
  <si>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</si>
  <si>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</si>
  <si>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</si>
  <si>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</si>
  <si>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</si>
  <si>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</si>
  <si>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</si>
  <si>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</si>
  <si>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</si>
  <si>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</si>
  <si>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</si>
  <si>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</si>
  <si>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</si>
  <si>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</si>
  <si>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</si>
  <si>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</si>
  <si>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</si>
  <si>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</si>
  <si>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</si>
  <si>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</si>
  <si>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</si>
  <si>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</si>
  <si>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</si>
  <si>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</si>
  <si>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</si>
  <si>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</si>
  <si>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</si>
  <si>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</si>
  <si>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</si>
  <si>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</si>
  <si>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</si>
  <si>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</si>
  <si>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</si>
  <si>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</si>
  <si>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</si>
  <si>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</si>
  <si>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</si>
  <si>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</si>
  <si>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</si>
  <si>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</si>
  <si>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</si>
  <si>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</si>
  <si>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</si>
  <si>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</si>
  <si>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</si>
  <si>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</si>
  <si>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</si>
  <si>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</si>
  <si>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</si>
  <si>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</si>
  <si>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</si>
  <si>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</si>
  <si>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</si>
  <si>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</si>
  <si>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</si>
  <si>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</si>
  <si>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</si>
  <si>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</si>
  <si>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</si>
  <si>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</si>
  <si>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</si>
  <si>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</si>
  <si>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</si>
  <si>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</si>
  <si>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</si>
  <si>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</si>
  <si>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</si>
  <si>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</si>
  <si>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</si>
  <si>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</si>
  <si>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</si>
  <si>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</si>
  <si>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</si>
  <si>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</si>
  <si>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</si>
  <si>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</si>
  <si>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</si>
  <si>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</si>
  <si>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</si>
  <si>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</si>
  <si>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</si>
  <si>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</si>
  <si>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</si>
  <si>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</si>
  <si>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</si>
  <si>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</si>
  <si>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</si>
  <si>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</si>
  <si>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</si>
  <si>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</si>
  <si>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</si>
  <si>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</si>
  <si>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</si>
  <si>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</si>
  <si>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</si>
  <si>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</si>
  <si>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</si>
  <si>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</si>
  <si>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</si>
  <si>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</si>
  <si>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</si>
  <si>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</si>
  <si>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</si>
  <si>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</si>
  <si>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</si>
  <si>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</si>
  <si>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</si>
  <si>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</si>
  <si>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</si>
  <si>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</si>
  <si>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</si>
  <si>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</si>
  <si>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</si>
  <si>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</si>
  <si>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</si>
  <si>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</si>
  <si>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</si>
  <si>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</si>
  <si>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</si>
  <si>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</si>
  <si>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</si>
  <si>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</si>
  <si>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</si>
  <si>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</si>
  <si>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</si>
  <si>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</si>
  <si>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</si>
  <si>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</si>
  <si>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</si>
  <si>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</si>
  <si>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</si>
  <si>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</si>
  <si>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</si>
  <si>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</si>
  <si>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</si>
  <si>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</si>
  <si>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</si>
  <si>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</si>
  <si>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</si>
  <si>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</si>
  <si>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</si>
  <si>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</si>
  <si>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</si>
  <si>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</si>
  <si>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</si>
  <si>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</si>
  <si>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</si>
  <si>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</si>
  <si>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</si>
  <si>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</si>
  <si>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</si>
  <si>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</si>
  <si>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</si>
  <si>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</si>
  <si>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</si>
  <si>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</si>
  <si>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</si>
  <si>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</si>
  <si>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</si>
  <si>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</si>
  <si>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</si>
  <si>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</si>
  <si>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</si>
  <si>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</si>
  <si>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</si>
  <si>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</si>
  <si>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</si>
  <si>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</si>
  <si>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</si>
  <si>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</si>
  <si>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</si>
  <si>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</si>
  <si>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</si>
  <si>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</si>
  <si>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</si>
  <si>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</si>
  <si>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</si>
  <si>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</si>
  <si>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</si>
  <si>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</si>
  <si>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</si>
  <si>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</si>
  <si>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</si>
  <si>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</si>
  <si>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</si>
  <si>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</si>
  <si>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</si>
  <si>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</si>
  <si>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</si>
  <si>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</si>
  <si>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</si>
  <si>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</si>
  <si>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</si>
  <si>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</si>
  <si>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</si>
  <si>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</si>
  <si>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</si>
  <si>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</si>
  <si>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</si>
  <si>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</si>
  <si>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</si>
  <si>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</si>
  <si>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</si>
  <si>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</si>
  <si>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</si>
  <si>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</si>
  <si>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</si>
  <si>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</si>
  <si>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</si>
  <si>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</si>
  <si>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</si>
  <si>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</si>
  <si>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</si>
  <si>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</si>
  <si>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</si>
  <si>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</si>
  <si>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</si>
  <si>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</si>
  <si>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</si>
  <si>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</si>
  <si>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</si>
  <si>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</si>
  <si>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</si>
  <si>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</si>
  <si>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</si>
  <si>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</si>
  <si>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</si>
  <si>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</si>
  <si>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</si>
  <si>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</si>
  <si>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</si>
  <si>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</si>
  <si>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</si>
  <si>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</si>
  <si>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</si>
  <si>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</si>
  <si>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</si>
  <si>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</si>
  <si>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</si>
  <si>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</si>
  <si>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</si>
  <si>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</si>
  <si>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</si>
  <si>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</si>
  <si>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</si>
  <si>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</si>
  <si>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</si>
  <si>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</si>
  <si>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</si>
  <si>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</si>
  <si>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</si>
  <si>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</si>
  <si>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</si>
  <si>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</si>
  <si>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</si>
  <si>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</si>
  <si>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</si>
  <si>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</si>
  <si>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</si>
  <si>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</si>
  <si>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</si>
  <si>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</si>
  <si>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</si>
  <si>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</si>
  <si>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</si>
  <si>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</si>
  <si>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</si>
  <si>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</si>
  <si>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</si>
  <si>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</si>
  <si>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</si>
  <si>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</si>
  <si>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</si>
  <si>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</si>
  <si>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</si>
  <si>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</si>
  <si>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</si>
  <si>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</si>
  <si>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</si>
  <si>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</si>
  <si>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</si>
  <si>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</si>
  <si>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</si>
  <si>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</si>
  <si>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</si>
  <si>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</si>
  <si>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</si>
  <si>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</si>
  <si>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</si>
  <si>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</si>
  <si>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</si>
  <si>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</si>
  <si>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</si>
  <si>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</si>
  <si>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</si>
  <si>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</si>
  <si>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</si>
  <si>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</si>
  <si>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</si>
  <si>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</si>
  <si>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</si>
  <si>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</si>
  <si>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</si>
  <si>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</si>
  <si>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</si>
  <si>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</si>
  <si>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</si>
  <si>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</si>
  <si>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</si>
  <si>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</si>
  <si>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</si>
  <si>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</si>
  <si>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</si>
  <si>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</si>
  <si>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</si>
  <si>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</si>
  <si>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</si>
  <si>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</si>
  <si>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</si>
  <si>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</si>
  <si>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</si>
  <si>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</si>
  <si>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</si>
  <si>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</si>
  <si>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</si>
  <si>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</si>
  <si>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</si>
  <si>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</si>
  <si>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</si>
  <si>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</si>
  <si>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</si>
  <si>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</si>
  <si>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</si>
  <si>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</si>
  <si>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</si>
  <si>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</si>
  <si>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</si>
  <si>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</si>
  <si>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</si>
  <si>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</si>
  <si>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</si>
  <si>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</si>
  <si>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</si>
  <si>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</si>
  <si>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</si>
  <si>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</si>
  <si>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</si>
  <si>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</si>
  <si>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</si>
  <si>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</si>
  <si>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</si>
  <si>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</si>
  <si>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</si>
  <si>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</si>
  <si>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</si>
  <si>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</si>
  <si>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</si>
  <si>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</si>
  <si>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</si>
  <si>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</si>
  <si>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</si>
  <si>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</si>
  <si>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</si>
  <si>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</si>
  <si>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</si>
  <si>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</si>
  <si>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</si>
  <si>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</si>
  <si>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</si>
  <si>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</si>
  <si>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</si>
  <si>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</si>
  <si>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</si>
  <si>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</si>
  <si>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</si>
  <si>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</si>
  <si>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</si>
  <si>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</si>
  <si>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</si>
  <si>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</si>
  <si>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</si>
  <si>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</si>
  <si>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</si>
  <si>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</si>
  <si>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</si>
  <si>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</si>
  <si>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</si>
  <si>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</si>
  <si>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</si>
  <si>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</si>
  <si>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</si>
  <si>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</si>
  <si>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</si>
  <si>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</si>
  <si>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</si>
  <si>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</si>
  <si>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</si>
  <si>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</si>
  <si>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</si>
  <si>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</si>
  <si>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</si>
  <si>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</si>
  <si>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</si>
  <si>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</si>
  <si>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</si>
  <si>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</si>
  <si>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</si>
  <si>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</si>
  <si>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</si>
  <si>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</si>
  <si>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</si>
  <si>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</si>
  <si>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</si>
  <si>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</si>
  <si>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</si>
  <si>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</si>
  <si>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</si>
  <si>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</si>
  <si>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</si>
  <si>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</si>
  <si>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</si>
  <si>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</si>
  <si>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</si>
  <si>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</si>
  <si>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</si>
  <si>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</si>
  <si>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</si>
  <si>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</si>
  <si>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</si>
  <si>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</si>
  <si>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</si>
  <si>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</si>
  <si>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</si>
  <si>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</si>
  <si>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</si>
  <si>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</si>
  <si>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</si>
  <si>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</si>
  <si>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</si>
  <si>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</si>
  <si>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</si>
  <si>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</si>
  <si>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</si>
  <si>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</si>
  <si>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</si>
  <si>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</si>
  <si>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</si>
  <si>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</si>
  <si>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</si>
  <si>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</si>
  <si>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</si>
  <si>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</si>
  <si>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</si>
  <si>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</si>
  <si>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</si>
  <si>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</si>
  <si>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</si>
  <si>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</si>
  <si>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</si>
  <si>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</si>
  <si>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</si>
  <si>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</si>
  <si>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</si>
  <si>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</si>
  <si>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</si>
  <si>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</si>
  <si>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</si>
  <si>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</si>
  <si>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</si>
  <si>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</si>
  <si>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</si>
  <si>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</si>
  <si>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</si>
  <si>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</si>
  <si>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</si>
  <si>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</si>
  <si>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</si>
  <si>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</si>
  <si>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</si>
  <si>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</si>
  <si>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</si>
  <si>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</si>
  <si>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</si>
  <si>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</si>
  <si>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</si>
  <si>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</si>
  <si>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</si>
  <si>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</si>
  <si>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</si>
  <si>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</si>
  <si>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</si>
  <si>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</si>
  <si>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</si>
  <si>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</si>
  <si>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</si>
  <si>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</si>
  <si>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</si>
  <si>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</si>
  <si>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</si>
  <si>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</si>
  <si>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</si>
  <si>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</si>
  <si>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</si>
  <si>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</si>
  <si>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</si>
  <si>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</si>
  <si>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</si>
  <si>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</si>
  <si>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</si>
  <si>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</si>
  <si>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</si>
  <si>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</si>
  <si>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</si>
  <si>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</si>
  <si>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</si>
  <si>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</si>
  <si>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</si>
  <si>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</si>
  <si>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</si>
  <si>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</si>
  <si>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</si>
  <si>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</si>
  <si>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</si>
  <si>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</si>
  <si>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</si>
  <si>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</si>
  <si>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</si>
  <si>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</si>
  <si>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</si>
  <si>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</si>
  <si>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</si>
  <si>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</si>
  <si>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</si>
  <si>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</si>
  <si>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</si>
  <si>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</si>
  <si>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</si>
  <si>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</si>
  <si>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</si>
  <si>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</si>
  <si>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</si>
  <si>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</si>
  <si>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</si>
  <si>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</si>
  <si>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</si>
  <si>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</si>
  <si>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</si>
  <si>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</si>
  <si>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</si>
  <si>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</si>
  <si>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</si>
  <si>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</si>
  <si>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</si>
  <si>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</si>
  <si>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</si>
  <si>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</si>
  <si>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</si>
  <si>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</si>
  <si>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</si>
  <si>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</si>
  <si>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</si>
  <si>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</si>
  <si>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</si>
  <si>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</si>
  <si>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</si>
  <si>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</si>
  <si>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</si>
  <si>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</si>
  <si>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</si>
  <si>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</si>
  <si>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</si>
  <si>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</si>
  <si>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</si>
  <si>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</si>
  <si>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</si>
  <si>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</si>
  <si>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</si>
  <si>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</si>
  <si>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</si>
  <si>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</si>
  <si>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</si>
  <si>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</si>
  <si>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</si>
  <si>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</si>
  <si>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</si>
  <si>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</si>
  <si>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</si>
  <si>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</si>
  <si>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</si>
  <si>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</si>
  <si>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</si>
  <si>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</si>
  <si>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</si>
  <si>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</si>
  <si>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</si>
  <si>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</si>
  <si>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</si>
  <si>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</si>
  <si>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</si>
  <si>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</si>
  <si>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</si>
  <si>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</si>
  <si>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</si>
  <si>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</si>
  <si>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</si>
  <si>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</si>
  <si>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</si>
  <si>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</si>
  <si>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</si>
  <si>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</si>
  <si>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</si>
  <si>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</si>
  <si>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</si>
  <si>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</si>
  <si>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</si>
  <si>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</si>
  <si>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</si>
  <si>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</si>
  <si>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</si>
  <si>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</si>
  <si>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</si>
  <si>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</si>
  <si>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</si>
  <si>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</si>
  <si>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</si>
  <si>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</si>
  <si>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</si>
  <si>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</si>
  <si>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</si>
  <si>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</si>
  <si>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</si>
  <si>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</si>
  <si>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</si>
  <si>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</si>
  <si>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</si>
  <si>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</si>
  <si>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</si>
  <si>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</si>
  <si>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</si>
  <si>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</si>
  <si>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</si>
  <si>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</si>
  <si>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</si>
  <si>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</si>
  <si>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</si>
  <si>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</si>
  <si>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</si>
  <si>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</si>
  <si>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</si>
  <si>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</si>
  <si>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</si>
  <si>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</si>
  <si>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</si>
  <si>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</si>
  <si>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</si>
  <si>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</si>
  <si>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</si>
  <si>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</si>
  <si>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</si>
  <si>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</si>
  <si>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</si>
  <si>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</si>
  <si>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</si>
  <si>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</si>
  <si>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</si>
  <si>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</si>
  <si>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</si>
  <si>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</si>
  <si>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</si>
  <si>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</si>
  <si>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</si>
  <si>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</si>
  <si>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</si>
  <si>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</si>
  <si>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</si>
  <si>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</si>
  <si>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</si>
  <si>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</si>
  <si>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</si>
  <si>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</si>
  <si>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</si>
  <si>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</si>
  <si>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</si>
  <si>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</si>
  <si>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</si>
  <si>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</si>
  <si>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</si>
  <si>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</si>
  <si>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</si>
  <si>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</si>
  <si>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</si>
  <si>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</si>
  <si>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</si>
  <si>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</si>
  <si>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</si>
  <si>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</si>
  <si>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</si>
  <si>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</si>
  <si>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</si>
  <si>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</si>
  <si>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</si>
  <si>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</si>
  <si>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</si>
  <si>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</si>
  <si>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</si>
  <si>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</si>
  <si>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</si>
  <si>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</si>
  <si>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</si>
  <si>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</si>
  <si>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</si>
  <si>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</si>
  <si>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</si>
  <si>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</si>
  <si>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</si>
  <si>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</si>
  <si>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</si>
  <si>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</si>
  <si>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</si>
  <si>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</si>
  <si>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</si>
  <si>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</si>
  <si>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</si>
  <si>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</si>
  <si>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</si>
  <si>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</si>
  <si>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</si>
  <si>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</si>
  <si>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</si>
  <si>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</si>
  <si>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</si>
  <si>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</si>
  <si>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</si>
  <si>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</si>
  <si>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</si>
  <si>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</si>
  <si>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</si>
  <si>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</si>
  <si>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</si>
  <si>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</si>
  <si>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</si>
  <si>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</si>
  <si>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</si>
  <si>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</si>
  <si>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</si>
  <si>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</si>
  <si>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</si>
  <si>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</si>
  <si>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</si>
  <si>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</si>
  <si>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</si>
  <si>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</si>
  <si>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</si>
  <si>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</si>
  <si>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</si>
  <si>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</si>
  <si>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</si>
  <si>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</si>
  <si>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</si>
  <si>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</si>
  <si>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</si>
  <si>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</si>
  <si>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</si>
  <si>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</si>
  <si>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</si>
  <si>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</si>
  <si>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</si>
  <si>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</si>
  <si>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</si>
  <si>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</si>
  <si>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</si>
  <si>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</si>
  <si>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</si>
  <si>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</si>
  <si>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</si>
  <si>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</si>
  <si>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</si>
  <si>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</si>
  <si>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</si>
  <si>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</si>
  <si>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</si>
  <si>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</si>
  <si>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</si>
  <si>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</si>
  <si>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</si>
  <si>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</si>
  <si>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</si>
  <si>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</si>
  <si>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</si>
  <si>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</si>
  <si>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</si>
  <si>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</si>
  <si>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</si>
  <si>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</si>
  <si>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</si>
  <si>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</si>
  <si>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</si>
  <si>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</si>
  <si>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</si>
  <si>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</si>
  <si>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</si>
  <si>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</si>
  <si>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</si>
  <si>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</si>
  <si>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</si>
  <si>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</si>
  <si>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</si>
  <si>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</si>
  <si>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</si>
  <si>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</si>
  <si>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</si>
  <si>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</si>
  <si>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</si>
  <si>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</si>
  <si>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</si>
  <si>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</si>
  <si>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</si>
  <si>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</si>
  <si>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</si>
  <si>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</si>
  <si>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</si>
  <si>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</si>
  <si>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</si>
  <si>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</si>
  <si>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</si>
  <si>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</si>
  <si>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</si>
  <si>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</si>
  <si>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</si>
  <si>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</si>
  <si>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</si>
  <si>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</si>
  <si>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</si>
  <si>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</si>
  <si>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</si>
  <si>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</si>
  <si>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</si>
  <si>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</si>
  <si>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</si>
  <si>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</si>
  <si>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</si>
  <si>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</si>
  <si>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</si>
  <si>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</si>
  <si>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</si>
  <si>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</si>
  <si>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</si>
  <si>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</si>
  <si>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</si>
  <si>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</si>
  <si>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</si>
  <si>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</si>
  <si>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</si>
  <si>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</si>
  <si>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</si>
  <si>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</si>
  <si>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</si>
  <si>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</si>
  <si>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</si>
  <si>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</si>
  <si>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</si>
  <si>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</si>
  <si>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</si>
  <si>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</si>
  <si>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</si>
  <si>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</si>
  <si>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</si>
  <si>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</si>
  <si>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</si>
  <si>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</si>
  <si>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</si>
  <si>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</si>
  <si>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</si>
  <si>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</si>
  <si>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</si>
  <si>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</si>
  <si>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</si>
  <si>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</si>
  <si>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</si>
  <si>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</si>
  <si>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</si>
  <si>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</si>
  <si>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</si>
  <si>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</si>
  <si>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</si>
  <si>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</si>
  <si>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</si>
  <si>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</si>
  <si>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</si>
  <si>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</si>
  <si>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</si>
  <si>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</si>
  <si>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</si>
  <si>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</si>
  <si>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</si>
  <si>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</si>
  <si>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</si>
  <si>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</si>
  <si>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</si>
  <si>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</si>
  <si>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</si>
  <si>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</si>
  <si>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</si>
  <si>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</si>
  <si>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</si>
  <si>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</si>
  <si>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</si>
  <si>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</si>
  <si>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</si>
  <si>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</si>
  <si>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</si>
  <si>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</si>
  <si>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</si>
  <si>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</si>
  <si>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</si>
  <si>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</si>
  <si>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</si>
  <si>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</si>
  <si>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</si>
  <si>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</si>
  <si>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</si>
  <si>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</si>
  <si>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</si>
  <si>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</si>
  <si>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</si>
  <si>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</si>
  <si>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</si>
  <si>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</si>
  <si>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</si>
  <si>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</si>
  <si>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</si>
  <si>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</si>
  <si>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</si>
  <si>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</si>
  <si>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</si>
  <si>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</si>
  <si>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</si>
  <si>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</si>
  <si>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</si>
  <si>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</si>
  <si>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</si>
  <si>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</si>
  <si>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</si>
  <si>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</si>
  <si>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</si>
  <si>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</si>
  <si>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</si>
  <si>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</si>
  <si>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</si>
  <si>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</si>
  <si>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</si>
  <si>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</si>
  <si>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</si>
  <si>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</si>
  <si>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</si>
  <si>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</si>
  <si>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</si>
  <si>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</si>
  <si>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</si>
  <si>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</si>
  <si>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</si>
  <si>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</si>
  <si>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</si>
  <si>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</si>
  <si>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</si>
  <si>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</si>
  <si>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</si>
  <si>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</si>
  <si>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</si>
  <si>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</si>
  <si>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</si>
  <si>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</si>
  <si>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</si>
  <si>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</si>
  <si>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</si>
  <si>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</si>
  <si>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</si>
  <si>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</si>
  <si>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</si>
  <si>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</si>
  <si>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</si>
  <si>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</si>
  <si>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</si>
  <si>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</si>
  <si>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</si>
  <si>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</si>
  <si>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</si>
  <si>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</si>
  <si>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</si>
  <si>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</si>
  <si>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</si>
  <si>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</si>
  <si>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</si>
  <si>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</si>
  <si>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</si>
  <si>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</si>
  <si>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</si>
  <si>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</si>
  <si>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</si>
  <si>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</si>
  <si>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</si>
  <si>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</si>
  <si>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</si>
  <si>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</si>
  <si>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</si>
  <si>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</si>
  <si>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</si>
  <si>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</si>
  <si>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</si>
  <si>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</si>
  <si>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</si>
  <si>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</si>
  <si>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</si>
  <si>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</si>
  <si>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</si>
  <si>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</si>
  <si>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</si>
  <si>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</si>
  <si>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</si>
  <si>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</si>
  <si>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</si>
  <si>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</si>
  <si>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</si>
  <si>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</si>
  <si>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</si>
  <si>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</si>
  <si>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</si>
  <si>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</si>
  <si>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</si>
  <si>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</si>
  <si>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</si>
  <si>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</si>
  <si>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</si>
  <si>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</si>
  <si>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</si>
  <si>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</si>
  <si>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</si>
  <si>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</si>
  <si>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</si>
  <si>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</si>
  <si>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</si>
  <si>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</si>
  <si>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</si>
  <si>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</si>
  <si>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</si>
  <si>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</si>
  <si>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</si>
  <si>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</si>
  <si>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</si>
  <si>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</si>
  <si>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</si>
  <si>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</si>
  <si>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</si>
  <si>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</si>
  <si>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</si>
  <si>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</si>
  <si>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</si>
  <si>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</si>
  <si>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</si>
  <si>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</si>
  <si>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</si>
  <si>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</si>
  <si>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</si>
  <si>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</si>
  <si>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</si>
  <si>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</si>
  <si>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</si>
  <si>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</si>
  <si>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</si>
  <si>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</si>
  <si>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</si>
  <si>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</si>
  <si>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</si>
  <si>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</si>
  <si>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</si>
  <si>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</si>
  <si>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</si>
  <si>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</si>
  <si>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</si>
  <si>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</si>
  <si>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</si>
  <si>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</si>
  <si>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</si>
  <si>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</si>
  <si>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</si>
  <si>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</si>
  <si>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</si>
  <si>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</si>
  <si>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</si>
  <si>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</si>
  <si>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</si>
  <si>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</si>
  <si>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</si>
  <si>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</si>
  <si>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</si>
  <si>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</si>
  <si>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</si>
  <si>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</si>
  <si>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</si>
  <si>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</si>
  <si>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</si>
  <si>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</si>
  <si>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</si>
  <si>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</si>
  <si>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</si>
  <si>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</si>
  <si>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</si>
  <si>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</si>
  <si>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</si>
  <si>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</si>
  <si>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</si>
  <si>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</si>
  <si>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</si>
  <si>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</si>
  <si>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</si>
  <si>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</si>
  <si>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</si>
  <si>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</si>
  <si>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</si>
  <si>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</si>
  <si>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</si>
  <si>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</si>
  <si>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</si>
  <si>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</si>
  <si>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</si>
  <si>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</si>
  <si>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</si>
  <si>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</si>
  <si>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</si>
  <si>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</si>
  <si>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</si>
  <si>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</si>
  <si>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</si>
  <si>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</si>
  <si>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</si>
  <si>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</si>
  <si>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</si>
  <si>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</si>
  <si>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</si>
  <si>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</si>
  <si>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</si>
  <si>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</si>
  <si>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</si>
  <si>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</si>
  <si>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</si>
  <si>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</si>
  <si>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</si>
  <si>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</si>
  <si>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</si>
  <si>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</si>
  <si>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</si>
  <si>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</si>
  <si>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</si>
  <si>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</si>
  <si>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</si>
  <si>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</si>
  <si>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</si>
  <si>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</si>
  <si>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</si>
  <si>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</si>
  <si>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</si>
  <si>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</si>
  <si>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</si>
  <si>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</si>
  <si>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</si>
  <si>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</si>
  <si>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</si>
  <si>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</si>
  <si>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</si>
  <si>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</si>
  <si>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</si>
  <si>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</si>
  <si>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</si>
  <si>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</si>
  <si>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</si>
  <si>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</si>
  <si>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</si>
  <si>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</si>
  <si>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</si>
  <si>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</si>
  <si>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</si>
  <si>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</si>
  <si>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</si>
  <si>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</si>
  <si>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</si>
  <si>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</si>
  <si>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</si>
  <si>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</si>
  <si>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</si>
  <si>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</si>
  <si>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</si>
  <si>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</si>
  <si>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</si>
  <si>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</si>
  <si>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</si>
  <si>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</si>
  <si>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</si>
  <si>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</si>
  <si>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</si>
  <si>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</si>
  <si>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</si>
  <si>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</si>
  <si>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</si>
  <si>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</si>
  <si>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</si>
  <si>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</si>
  <si>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</si>
  <si>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</si>
  <si>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</si>
  <si>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</si>
  <si>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</si>
  <si>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</si>
  <si>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</si>
  <si>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</si>
  <si>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</si>
  <si>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</si>
  <si>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</si>
  <si>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</si>
  <si>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</si>
  <si>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</si>
  <si>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</si>
  <si>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</si>
  <si>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</si>
  <si>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</si>
  <si>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</si>
  <si>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</si>
  <si>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</si>
  <si>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</si>
  <si>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</si>
  <si>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</si>
  <si>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</si>
  <si>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</si>
  <si>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</si>
  <si>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</si>
  <si>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</si>
  <si>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</si>
  <si>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</si>
  <si>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</si>
  <si>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</si>
  <si>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</si>
  <si>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</si>
  <si>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</si>
  <si>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</si>
  <si>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</si>
  <si>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</si>
  <si>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</si>
  <si>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</si>
  <si>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</si>
  <si>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</si>
  <si>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</si>
  <si>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</si>
  <si>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</si>
  <si>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</si>
  <si>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</si>
  <si>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</si>
  <si>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</si>
  <si>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</si>
  <si>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</si>
  <si>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</si>
  <si>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</si>
  <si>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</si>
  <si>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</si>
  <si>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</si>
  <si>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</si>
  <si>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</si>
  <si>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</si>
  <si>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</si>
  <si>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</si>
  <si>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</si>
  <si>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</si>
  <si>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</si>
  <si>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</si>
  <si>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</si>
  <si>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</si>
  <si>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</si>
  <si>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</si>
  <si>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</si>
  <si>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</si>
  <si>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</si>
  <si>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</si>
  <si>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</si>
  <si>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</si>
  <si>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</si>
  <si>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</si>
  <si>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</si>
  <si>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</si>
  <si>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</si>
  <si>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</si>
  <si>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</si>
  <si>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</si>
  <si>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</si>
  <si>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</si>
  <si>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</si>
  <si>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</si>
  <si>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</si>
  <si>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</si>
  <si>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</si>
  <si>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</si>
  <si>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</si>
  <si>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</si>
  <si>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</si>
  <si>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</si>
  <si>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</si>
  <si>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</si>
  <si>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</si>
  <si>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</si>
  <si>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</si>
  <si>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</si>
  <si>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</si>
  <si>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</si>
  <si>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</si>
  <si>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</si>
  <si>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</si>
  <si>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</si>
  <si>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</si>
  <si>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</si>
  <si>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</si>
  <si>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</si>
  <si>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</si>
  <si>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</si>
  <si>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</si>
  <si>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</si>
  <si>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</si>
  <si>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</si>
  <si>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</si>
  <si>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</si>
  <si>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</si>
  <si>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</si>
  <si>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</si>
  <si>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</si>
  <si>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</si>
  <si>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</si>
  <si>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</si>
  <si>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</si>
  <si>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</si>
  <si>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</si>
  <si>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</si>
  <si>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</si>
  <si>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</si>
  <si>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</si>
  <si>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</si>
  <si>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</si>
  <si>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</si>
  <si>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</si>
  <si>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</si>
  <si>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</si>
  <si>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</si>
  <si>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</si>
  <si>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</si>
  <si>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</si>
  <si>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</si>
  <si>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</si>
  <si>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</si>
  <si>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</si>
  <si>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</si>
  <si>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</si>
  <si>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</si>
  <si>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</si>
  <si>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</si>
  <si>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</si>
  <si>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</si>
  <si>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</si>
  <si>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</si>
  <si>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</si>
  <si>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</si>
  <si>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</si>
  <si>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</si>
  <si>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</si>
  <si>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</si>
  <si>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</si>
  <si>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</si>
  <si>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</si>
  <si>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</si>
  <si>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</si>
  <si>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</si>
  <si>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</si>
  <si>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</si>
  <si>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</si>
  <si>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</si>
  <si>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</si>
  <si>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</si>
  <si>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</si>
  <si>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</si>
  <si>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</si>
  <si>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</si>
  <si>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</si>
  <si>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</si>
  <si>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</si>
  <si>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</si>
  <si>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</si>
  <si>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</si>
  <si>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</si>
  <si>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</si>
  <si>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</si>
  <si>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</si>
  <si>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</si>
  <si>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</si>
  <si>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</si>
  <si>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</si>
  <si>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</si>
  <si>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</si>
  <si>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</si>
  <si>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</si>
  <si>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</si>
  <si>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</si>
  <si>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</si>
  <si>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</si>
  <si>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</si>
  <si>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</si>
  <si>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</si>
  <si>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</si>
  <si>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</si>
  <si>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</si>
  <si>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</si>
  <si>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</si>
  <si>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</si>
  <si>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</si>
  <si>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</si>
  <si>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</si>
  <si>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</si>
  <si>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</si>
  <si>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</si>
  <si>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</si>
  <si>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</si>
  <si>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</si>
  <si>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</si>
  <si>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</si>
  <si>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</si>
  <si>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</si>
  <si>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</si>
  <si>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</si>
  <si>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</si>
  <si>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</si>
  <si>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</si>
  <si>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</si>
  <si>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</si>
  <si>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</si>
  <si>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</si>
  <si>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</si>
  <si>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</si>
  <si>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</si>
  <si>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</si>
  <si>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</si>
  <si>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</si>
  <si>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</si>
  <si>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</si>
  <si>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</si>
  <si>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</si>
  <si>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</si>
  <si>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</si>
  <si>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</si>
  <si>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</si>
  <si>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</si>
  <si>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</si>
  <si>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</si>
  <si>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</si>
  <si>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</si>
  <si>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</si>
  <si>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</si>
  <si>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</si>
  <si>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</si>
  <si>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</si>
  <si>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</si>
  <si>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</si>
  <si>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</si>
  <si>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</si>
  <si>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</si>
  <si>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</si>
  <si>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</si>
  <si>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</si>
  <si>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</si>
  <si>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</si>
  <si>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</si>
  <si>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</si>
  <si>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</si>
  <si>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</si>
  <si>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</si>
  <si>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</si>
  <si>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</si>
  <si>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</si>
  <si>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</si>
  <si>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</si>
  <si>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</si>
  <si>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</si>
  <si>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</si>
  <si>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</si>
  <si>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</si>
  <si>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</si>
  <si>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</si>
  <si>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</si>
  <si>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</si>
  <si>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</si>
  <si>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</si>
  <si>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</si>
  <si>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</si>
  <si>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</si>
  <si>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</si>
  <si>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</si>
  <si>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</si>
  <si>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</si>
  <si>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</si>
  <si>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</si>
  <si>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</si>
  <si>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</si>
  <si>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</si>
  <si>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</si>
  <si>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</si>
  <si>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</si>
  <si>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</si>
  <si>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</si>
  <si>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</si>
  <si>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</si>
  <si>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</si>
  <si>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</si>
  <si>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</si>
  <si>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</si>
  <si>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</si>
  <si>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</si>
  <si>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</si>
  <si>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</si>
  <si>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</si>
  <si>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</si>
  <si>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</si>
  <si>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</si>
  <si>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</si>
  <si>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</si>
  <si>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</si>
  <si>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</si>
  <si>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</si>
  <si>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</si>
  <si>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</si>
  <si>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</si>
  <si>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</si>
  <si>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</si>
  <si>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</si>
  <si>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</si>
  <si>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</si>
  <si>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</si>
  <si>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</si>
  <si>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</si>
  <si>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</si>
  <si>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</si>
  <si>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</si>
  <si>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</si>
  <si>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</si>
  <si>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</si>
  <si>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</si>
  <si>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</si>
  <si>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</si>
  <si>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</si>
  <si>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</si>
  <si>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</si>
  <si>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</si>
  <si>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</si>
  <si>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</si>
  <si>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</si>
  <si>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</si>
  <si>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</si>
  <si>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</si>
  <si>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</si>
  <si>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</si>
  <si>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</si>
  <si>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</si>
  <si>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</si>
  <si>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</si>
  <si>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</si>
  <si>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</si>
  <si>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</si>
  <si>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</si>
  <si>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</si>
  <si>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</si>
  <si>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</si>
  <si>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</si>
  <si>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</si>
  <si>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</si>
  <si>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</si>
  <si>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</si>
  <si>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</si>
  <si>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</si>
  <si>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</si>
  <si>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</si>
  <si>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</si>
  <si>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</si>
  <si>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</si>
  <si>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</si>
  <si>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</si>
  <si>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</si>
  <si>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</si>
  <si>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</si>
  <si>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</si>
  <si>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</si>
  <si>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</si>
  <si>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</si>
  <si>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</si>
  <si>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</si>
  <si>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</si>
  <si>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</si>
  <si>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</si>
  <si>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</si>
  <si>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</si>
  <si>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</si>
  <si>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</si>
  <si>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</si>
  <si>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</si>
  <si>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</si>
  <si>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</si>
  <si>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</si>
  <si>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</si>
  <si>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</si>
  <si>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</si>
  <si>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</si>
  <si>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</si>
  <si>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</si>
  <si>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</si>
  <si>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</si>
  <si>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</si>
  <si>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</si>
  <si>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</si>
  <si>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</si>
  <si>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</si>
  <si>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</si>
  <si>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</si>
  <si>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</si>
  <si>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</si>
  <si>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</si>
  <si>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</si>
  <si>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</si>
  <si>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</si>
  <si>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</si>
  <si>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</si>
  <si>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</si>
  <si>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</si>
  <si>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</si>
  <si>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</si>
  <si>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</si>
  <si>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</si>
  <si>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</si>
  <si>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</si>
  <si>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</si>
  <si>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</si>
  <si>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</si>
  <si>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</si>
  <si>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</si>
  <si>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</si>
  <si>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</si>
  <si>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</si>
  <si>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</si>
  <si>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</si>
  <si>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</si>
  <si>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</si>
  <si>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</si>
  <si>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</si>
  <si>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</si>
  <si>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</si>
  <si>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</si>
  <si>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</si>
  <si>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</si>
  <si>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</si>
  <si>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</si>
  <si>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</si>
  <si>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</si>
  <si>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</si>
  <si>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</si>
  <si>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</si>
  <si>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</si>
  <si>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</si>
  <si>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</si>
  <si>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</si>
  <si>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</si>
  <si>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</si>
  <si>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</si>
  <si>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</si>
  <si>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</si>
  <si>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</si>
  <si>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</si>
  <si>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</si>
  <si>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</si>
  <si>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</si>
  <si>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</si>
  <si>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</si>
  <si>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</si>
  <si>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</si>
  <si>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</si>
  <si>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</si>
  <si>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</si>
  <si>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</si>
  <si>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</si>
  <si>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</si>
  <si>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</si>
  <si>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</si>
  <si>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</si>
  <si>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</si>
  <si>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</si>
  <si>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</si>
  <si>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</si>
  <si>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</si>
  <si>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</si>
  <si>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</si>
  <si>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</si>
  <si>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</si>
  <si>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</si>
  <si>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</si>
  <si>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</si>
  <si>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</si>
  <si>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</si>
  <si>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</si>
  <si>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</si>
  <si>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</si>
  <si>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</si>
  <si>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</si>
  <si>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</si>
  <si>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</si>
  <si>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</si>
  <si>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</si>
  <si>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</si>
  <si>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</si>
  <si>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</si>
  <si>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</si>
  <si>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</si>
  <si>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</si>
  <si>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</si>
  <si>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</si>
  <si>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</si>
  <si>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</si>
  <si>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</si>
  <si>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</si>
  <si>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</si>
  <si>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</si>
  <si>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</si>
  <si>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</si>
  <si>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</si>
  <si>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</si>
  <si>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</si>
  <si>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</si>
  <si>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</si>
  <si>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</si>
  <si>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</si>
  <si>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</si>
  <si>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</si>
  <si>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</si>
  <si>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</si>
  <si>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</si>
  <si>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</si>
  <si>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</si>
  <si>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</si>
  <si>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</si>
  <si>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</si>
  <si>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</si>
  <si>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</si>
  <si>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</si>
  <si>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</si>
  <si>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</si>
  <si>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</si>
  <si>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</si>
  <si>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</si>
  <si>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</si>
  <si>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</si>
  <si>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</si>
  <si>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</si>
  <si>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</si>
  <si>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</si>
  <si>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</si>
  <si>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</si>
  <si>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</si>
  <si>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</si>
  <si>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</si>
  <si>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</si>
  <si>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</si>
  <si>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</si>
  <si>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</si>
  <si>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</si>
  <si>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</si>
  <si>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</si>
  <si>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</si>
  <si>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</si>
  <si>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</si>
  <si>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</si>
  <si>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</si>
  <si>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</si>
  <si>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</si>
  <si>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</si>
  <si>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</si>
  <si>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</si>
  <si>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</si>
  <si>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</si>
  <si>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</si>
  <si>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</si>
  <si>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</si>
  <si>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</si>
  <si>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</si>
  <si>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</si>
  <si>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</si>
  <si>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</si>
  <si>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</si>
  <si>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</si>
  <si>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</si>
  <si>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</si>
  <si>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</si>
  <si>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</si>
  <si>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</si>
  <si>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</si>
  <si>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</si>
  <si>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</si>
  <si>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</si>
  <si>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</si>
  <si>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</si>
  <si>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</si>
  <si>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</si>
  <si>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</si>
  <si>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</si>
  <si>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</si>
  <si>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</si>
  <si>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</si>
  <si>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</si>
  <si>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</si>
  <si>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</si>
  <si>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</si>
  <si>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</si>
  <si>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</si>
  <si>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</si>
  <si>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</si>
  <si>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</si>
  <si>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</si>
  <si>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</si>
  <si>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</si>
  <si>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</si>
  <si>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</si>
  <si>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</si>
  <si>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</si>
  <si>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</si>
  <si>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</si>
  <si>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</si>
  <si>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</si>
  <si>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</si>
  <si>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</si>
  <si>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</si>
  <si>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</si>
  <si>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</si>
  <si>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</si>
  <si>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</si>
  <si>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</si>
  <si>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</si>
  <si>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</si>
  <si>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</si>
  <si>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</si>
  <si>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</si>
  <si>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</si>
  <si>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</si>
  <si>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</si>
  <si>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</si>
  <si>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</si>
  <si>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</si>
  <si>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</si>
  <si>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</si>
  <si>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</si>
  <si>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</si>
  <si>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</si>
  <si>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</si>
  <si>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</si>
  <si>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</si>
  <si>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</si>
  <si>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</si>
  <si>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</si>
  <si>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</si>
  <si>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</si>
  <si>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</si>
  <si>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</si>
  <si>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</si>
  <si>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</si>
  <si>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</si>
  <si>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</si>
  <si>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</si>
  <si>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</si>
  <si>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</si>
  <si>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</si>
  <si>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</si>
  <si>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</si>
  <si>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</si>
  <si>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</si>
  <si>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</si>
  <si>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</si>
  <si>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</si>
  <si>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</si>
  <si>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</si>
  <si>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</si>
  <si>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</si>
  <si>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</si>
  <si>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</si>
  <si>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</si>
  <si>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</si>
  <si>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</si>
  <si>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</si>
  <si>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</si>
  <si>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</si>
  <si>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</si>
  <si>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</si>
  <si>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</si>
  <si>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</si>
  <si>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</si>
  <si>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</si>
  <si>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</si>
  <si>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</si>
  <si>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</si>
  <si>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</si>
  <si>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</si>
  <si>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</si>
  <si>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</si>
  <si>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</si>
  <si>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</si>
  <si>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</si>
  <si>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</si>
  <si>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</si>
  <si>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</si>
  <si>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</si>
  <si>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</si>
  <si>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</si>
  <si>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</si>
  <si>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</si>
  <si>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</si>
  <si>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</si>
  <si>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</si>
  <si>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</si>
  <si>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</si>
  <si>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</si>
  <si>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</si>
  <si>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</si>
  <si>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</si>
  <si>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</si>
  <si>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</si>
  <si>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</si>
  <si>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</si>
  <si>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</si>
  <si>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</si>
  <si>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</si>
  <si>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</si>
  <si>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</si>
  <si>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</si>
  <si>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</si>
  <si>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</si>
  <si>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</si>
  <si>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</si>
  <si>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</si>
  <si>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</si>
  <si>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</si>
  <si>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</si>
  <si>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</si>
  <si>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</si>
  <si>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</si>
  <si>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</si>
  <si>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</si>
  <si>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</si>
  <si>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</si>
  <si>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</si>
  <si>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</si>
  <si>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</si>
  <si>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</si>
  <si>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</si>
  <si>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</si>
  <si>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</si>
  <si>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</si>
  <si>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</si>
  <si>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</si>
  <si>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</si>
  <si>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</si>
  <si>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</si>
  <si>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</si>
  <si>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</si>
  <si>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</si>
  <si>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</si>
  <si>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</si>
  <si>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</si>
  <si>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</si>
  <si>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</si>
  <si>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</si>
  <si>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</si>
  <si>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</si>
  <si>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</si>
  <si>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</si>
  <si>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</si>
  <si>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</si>
  <si>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</si>
  <si>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</si>
  <si>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</si>
  <si>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</si>
  <si>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</si>
  <si>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</si>
  <si>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</si>
  <si>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</si>
  <si>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</si>
  <si>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</si>
  <si>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</si>
  <si>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</si>
  <si>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</si>
  <si>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</si>
  <si>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</si>
  <si>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</si>
  <si>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</si>
  <si>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</si>
  <si>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</si>
  <si>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</si>
  <si>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</si>
  <si>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</si>
  <si>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</si>
  <si>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</si>
  <si>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</si>
  <si>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</si>
  <si>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</si>
  <si>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</si>
  <si>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</si>
  <si>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</si>
  <si>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</si>
  <si>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</si>
  <si>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</si>
  <si>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</si>
  <si>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</si>
  <si>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</si>
  <si>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</si>
  <si>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</si>
  <si>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</si>
  <si>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</si>
  <si>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</si>
  <si>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</si>
  <si>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</si>
  <si>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</si>
  <si>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</si>
  <si>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</si>
  <si>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</si>
  <si>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</si>
  <si>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</si>
  <si>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</si>
  <si>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</si>
  <si>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</si>
  <si>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</si>
  <si>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</si>
  <si>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</si>
  <si>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</si>
  <si>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</si>
  <si>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</si>
  <si>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</si>
  <si>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</si>
  <si>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</si>
  <si>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</si>
  <si>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</si>
  <si>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</si>
  <si>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</si>
  <si>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</si>
  <si>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</si>
  <si>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</si>
  <si>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</si>
  <si>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</si>
  <si>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</si>
  <si>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</si>
  <si>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</si>
  <si>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</si>
  <si>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</si>
  <si>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</si>
  <si>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</si>
  <si>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</si>
  <si>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</si>
  <si>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</si>
  <si>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</si>
  <si>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</si>
  <si>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</si>
  <si>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</si>
  <si>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</si>
  <si>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</si>
  <si>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</si>
  <si>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</si>
  <si>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</si>
  <si>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</si>
  <si>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</si>
  <si>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</si>
  <si>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</si>
  <si>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</si>
  <si>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</si>
  <si>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</si>
  <si>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</si>
  <si>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</si>
  <si>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</si>
  <si>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</si>
  <si>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</si>
  <si>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</si>
  <si>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</si>
  <si>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</si>
  <si>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</si>
  <si>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</si>
  <si>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</si>
  <si>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</si>
  <si>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</si>
  <si>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</si>
  <si>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</si>
  <si>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</si>
  <si>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</si>
  <si>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</si>
  <si>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</si>
  <si>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</si>
  <si>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</si>
  <si>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</si>
  <si>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</si>
  <si>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</si>
  <si>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</si>
  <si>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</si>
  <si>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</si>
  <si>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</si>
  <si>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</si>
  <si>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</si>
  <si>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</si>
  <si>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</si>
  <si>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</si>
  <si>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</si>
  <si>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</si>
  <si>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</si>
  <si>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</si>
  <si>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</si>
  <si>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</si>
  <si>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</si>
  <si>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</si>
  <si>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</si>
  <si>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</si>
  <si>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</si>
  <si>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</si>
  <si>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</si>
  <si>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</si>
  <si>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</si>
  <si>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</si>
  <si>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</si>
  <si>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</si>
  <si>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</si>
  <si>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</si>
  <si>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</si>
  <si>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</si>
  <si>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</si>
  <si>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</si>
  <si>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</si>
  <si>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</si>
  <si>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</si>
  <si>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</si>
  <si>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</si>
  <si>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</si>
  <si>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</si>
  <si>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</si>
  <si>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</si>
  <si>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</si>
  <si>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</si>
  <si>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</si>
  <si>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</si>
  <si>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</si>
  <si>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</si>
  <si>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</si>
  <si>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</si>
  <si>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</si>
  <si>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</si>
  <si>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</si>
  <si>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</si>
  <si>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</si>
  <si>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</si>
  <si>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</si>
  <si>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</si>
  <si>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</si>
  <si>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</si>
  <si>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</si>
  <si>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</si>
  <si>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</si>
  <si>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</si>
  <si>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</si>
  <si>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</si>
  <si>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</si>
  <si>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</si>
  <si>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</si>
  <si>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</si>
  <si>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</si>
  <si>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</si>
  <si>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</si>
  <si>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</si>
  <si>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</si>
  <si>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</si>
  <si>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</si>
  <si>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</si>
  <si>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</si>
  <si>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</si>
  <si>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</si>
  <si>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</si>
  <si>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</si>
  <si>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</si>
  <si>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</si>
  <si>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</si>
  <si>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</si>
  <si>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</si>
  <si>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</si>
  <si>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</si>
  <si>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</si>
  <si>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</si>
  <si>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</si>
  <si>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</si>
  <si>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</si>
  <si>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</si>
  <si>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</si>
  <si>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</si>
  <si>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</si>
  <si>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</si>
  <si>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</si>
  <si>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</si>
  <si>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</si>
  <si>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</si>
  <si>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</si>
  <si>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</si>
  <si>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</si>
  <si>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</si>
  <si>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</si>
  <si>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</si>
  <si>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</si>
  <si>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</si>
  <si>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</si>
  <si>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</si>
  <si>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</si>
  <si>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</si>
  <si>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</si>
  <si>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</si>
  <si>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</si>
  <si>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</si>
  <si>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</si>
  <si>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</si>
  <si>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</si>
  <si>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</si>
  <si>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</si>
  <si>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</si>
  <si>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</si>
  <si>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</si>
  <si>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</si>
  <si>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</si>
  <si>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</si>
  <si>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</si>
  <si>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</si>
  <si>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</si>
  <si>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</si>
  <si>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</si>
  <si>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</si>
  <si>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</si>
  <si>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</si>
  <si>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</si>
  <si>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</si>
  <si>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</si>
  <si>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</si>
  <si>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</si>
  <si>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</si>
  <si>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</si>
  <si>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</si>
  <si>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</si>
  <si>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</si>
  <si>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</si>
  <si>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</si>
  <si>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</si>
  <si>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</si>
  <si>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</si>
  <si>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</si>
  <si>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</si>
  <si>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</si>
  <si>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</si>
  <si>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</si>
  <si>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</si>
  <si>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</si>
  <si>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</si>
  <si>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</si>
  <si>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</si>
  <si>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</si>
  <si>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</si>
  <si>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</si>
  <si>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</si>
  <si>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</si>
  <si>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</si>
  <si>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</si>
  <si>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</si>
  <si>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</si>
  <si>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</si>
  <si>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</si>
  <si>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</si>
  <si>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</si>
  <si>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</si>
  <si>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</si>
  <si>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</si>
  <si>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</si>
  <si>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</si>
  <si>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</si>
  <si>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</si>
  <si>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</si>
  <si>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</si>
  <si>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</si>
  <si>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</si>
  <si>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</si>
  <si>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</si>
  <si>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</si>
  <si>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</si>
  <si>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</si>
  <si>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</si>
  <si>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</si>
  <si>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</si>
  <si>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</si>
  <si>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</si>
  <si>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</si>
  <si>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</si>
  <si>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</si>
  <si>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</si>
  <si>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</si>
  <si>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</si>
  <si>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</si>
  <si>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</si>
  <si>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</si>
  <si>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</si>
  <si>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</si>
  <si>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</si>
  <si>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</si>
  <si>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</si>
  <si>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</si>
  <si>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</si>
  <si>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</si>
  <si>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</si>
  <si>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</si>
  <si>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</si>
  <si>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</si>
  <si>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</si>
  <si>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</si>
  <si>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</si>
  <si>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</si>
  <si>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</si>
  <si>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</si>
  <si>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</si>
  <si>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</si>
  <si>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</si>
  <si>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</si>
  <si>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</si>
  <si>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</si>
  <si>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</si>
  <si>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</si>
  <si>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</si>
  <si>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</si>
  <si>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</si>
  <si>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</si>
  <si>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</si>
  <si>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</si>
  <si>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</si>
  <si>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</si>
  <si>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</si>
  <si>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</si>
  <si>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</si>
  <si>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</si>
  <si>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</si>
  <si>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</si>
  <si>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</si>
  <si>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</si>
  <si>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</si>
  <si>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</si>
  <si>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</si>
  <si>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</si>
  <si>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</si>
  <si>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</si>
  <si>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</si>
  <si>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</si>
  <si>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</si>
  <si>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</si>
  <si>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</si>
  <si>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</si>
  <si>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</si>
  <si>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</si>
  <si>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</si>
  <si>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</si>
  <si>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</si>
  <si>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</si>
  <si>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</si>
  <si>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</si>
  <si>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</si>
  <si>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</si>
  <si>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</si>
  <si>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</si>
  <si>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</si>
  <si>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</si>
  <si>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</si>
  <si>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</si>
  <si>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</si>
  <si>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</si>
  <si>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</si>
  <si>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</si>
  <si>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</si>
  <si>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</si>
  <si>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</si>
  <si>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</si>
  <si>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</si>
  <si>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</si>
  <si>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</si>
  <si>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</si>
  <si>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</si>
  <si>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</si>
  <si>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</si>
  <si>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</si>
  <si>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</si>
  <si>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</si>
  <si>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</si>
  <si>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</si>
  <si>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</si>
  <si>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</si>
  <si>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</si>
  <si>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</si>
  <si>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</si>
  <si>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</si>
  <si>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</si>
  <si>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</si>
  <si>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</si>
  <si>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</si>
  <si>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</si>
  <si>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</si>
  <si>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</si>
  <si>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</si>
  <si>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</si>
  <si>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</si>
  <si>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</si>
  <si>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</si>
  <si>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</si>
  <si>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</si>
  <si>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</si>
  <si>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</si>
  <si>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</si>
  <si>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</si>
  <si>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</si>
  <si>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</si>
  <si>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</si>
  <si>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</si>
  <si>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</si>
  <si>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</si>
  <si>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</si>
  <si>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</si>
  <si>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</si>
  <si>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</si>
  <si>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</si>
  <si>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</si>
  <si>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</si>
  <si>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</si>
  <si>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</si>
  <si>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</si>
  <si>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</si>
  <si>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</si>
  <si>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</si>
  <si>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</si>
  <si>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</si>
  <si>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</si>
  <si>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</si>
  <si>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</si>
  <si>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</si>
  <si>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</si>
  <si>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</si>
  <si>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</si>
  <si>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</si>
  <si>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</si>
  <si>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</si>
  <si>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</si>
  <si>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</si>
  <si>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</si>
  <si>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</si>
  <si>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</si>
  <si>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</si>
  <si>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</si>
  <si>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</si>
  <si>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</si>
  <si>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</si>
  <si>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</si>
  <si>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</si>
  <si>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</si>
  <si>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</si>
  <si>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</si>
  <si>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</si>
  <si>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</si>
  <si>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</si>
  <si>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</si>
  <si>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</si>
  <si>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</si>
  <si>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</si>
  <si>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</si>
  <si>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</si>
  <si>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</si>
  <si>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</si>
  <si>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</si>
  <si>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</si>
  <si>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</si>
  <si>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</si>
  <si>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</si>
  <si>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</si>
  <si>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</si>
  <si>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</si>
  <si>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</si>
  <si>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</si>
  <si>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</si>
  <si>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</si>
  <si>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</si>
  <si>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</si>
  <si>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</si>
  <si>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</si>
  <si>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</si>
  <si>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</si>
  <si>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</si>
  <si>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</si>
  <si>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</si>
  <si>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</si>
  <si>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</si>
  <si>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</si>
  <si>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</si>
  <si>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</si>
  <si>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</si>
  <si>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</si>
  <si>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</si>
  <si>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</si>
  <si>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</si>
  <si>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</si>
  <si>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</si>
  <si>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</si>
  <si>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</si>
  <si>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</si>
  <si>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</si>
  <si>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</si>
  <si>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</si>
  <si>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</si>
  <si>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</si>
  <si>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</si>
  <si>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</si>
  <si>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</si>
  <si>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</si>
  <si>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</si>
  <si>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</si>
  <si>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</si>
  <si>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</si>
  <si>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</si>
  <si>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</si>
  <si>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</si>
  <si>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</si>
  <si>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</si>
  <si>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</si>
  <si>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</si>
  <si>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</si>
  <si>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</si>
  <si>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</si>
  <si>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</si>
  <si>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</si>
  <si>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</si>
  <si>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</si>
  <si>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</si>
  <si>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</si>
  <si>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</si>
  <si>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</si>
  <si>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</si>
  <si>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</si>
  <si>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</si>
  <si>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</si>
  <si>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</si>
  <si>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</si>
  <si>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</si>
  <si>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</si>
  <si>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</si>
  <si>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</si>
  <si>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</si>
  <si>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</si>
  <si>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</si>
  <si>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</si>
  <si>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</si>
  <si>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</si>
  <si>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</si>
  <si>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</si>
  <si>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</si>
  <si>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</si>
  <si>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</si>
  <si>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</si>
  <si>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</si>
  <si>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</si>
  <si>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</si>
  <si>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</si>
  <si>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</si>
  <si>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</si>
  <si>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</si>
  <si>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</si>
  <si>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</si>
  <si>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</si>
  <si>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</si>
  <si>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</si>
  <si>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</si>
  <si>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</si>
  <si>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</si>
  <si>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</si>
  <si>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</si>
  <si>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</si>
  <si>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</si>
  <si>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</si>
  <si>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</si>
  <si>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</si>
  <si>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</si>
  <si>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</si>
  <si>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</si>
  <si>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</si>
  <si>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</si>
  <si>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</si>
  <si>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</si>
  <si>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</si>
  <si>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</si>
  <si>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</si>
  <si>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</si>
  <si>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</si>
  <si>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</si>
  <si>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</si>
  <si>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</si>
  <si>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</si>
  <si>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</si>
  <si>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</si>
  <si>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</si>
  <si>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</si>
  <si>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</si>
  <si>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</si>
  <si>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</si>
  <si>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</si>
  <si>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</si>
  <si>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</si>
  <si>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</si>
  <si>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</si>
  <si>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</si>
  <si>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</si>
  <si>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</si>
  <si>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</si>
  <si>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</si>
  <si>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</si>
  <si>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</si>
  <si>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</si>
  <si>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</si>
  <si>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</si>
  <si>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</si>
  <si>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</si>
  <si>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</si>
  <si>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</si>
  <si>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</si>
  <si>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</si>
  <si>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</si>
  <si>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</si>
  <si>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</si>
  <si>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</si>
  <si>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</si>
  <si>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</si>
  <si>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</si>
  <si>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</si>
  <si>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</si>
  <si>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</si>
  <si>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</si>
  <si>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</si>
  <si>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</si>
  <si>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</si>
  <si>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</si>
  <si>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</si>
  <si>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</si>
  <si>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</si>
  <si>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</si>
  <si>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</si>
  <si>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</si>
  <si>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</si>
  <si>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</si>
  <si>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</si>
  <si>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</si>
  <si>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</si>
  <si>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</si>
  <si>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</si>
  <si>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</si>
  <si>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</si>
  <si>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</si>
  <si>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</si>
  <si>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</si>
  <si>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</si>
  <si>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</si>
  <si>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</si>
  <si>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</si>
  <si>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</si>
  <si>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</si>
  <si>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</si>
  <si>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</si>
  <si>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</si>
  <si>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</si>
  <si>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</si>
  <si>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</si>
  <si>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</si>
  <si>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</si>
  <si>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</si>
  <si>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</si>
  <si>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</si>
  <si>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</si>
  <si>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</si>
  <si>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</si>
  <si>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</si>
  <si>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</si>
  <si>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</si>
  <si>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</si>
  <si>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</si>
  <si>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</si>
  <si>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</si>
  <si>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</si>
  <si>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</si>
  <si>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</si>
  <si>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</si>
  <si>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</si>
  <si>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</si>
  <si>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</si>
  <si>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</si>
  <si>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</si>
  <si>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</si>
  <si>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</si>
  <si>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</si>
  <si>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</si>
  <si>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</si>
  <si>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</si>
  <si>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</si>
  <si>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</si>
  <si>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</si>
  <si>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</si>
  <si>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</si>
  <si>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</si>
  <si>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</si>
  <si>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</si>
  <si>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</si>
  <si>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</si>
  <si>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</si>
  <si>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</si>
  <si>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</si>
  <si>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</si>
  <si>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</si>
  <si>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</si>
  <si>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</si>
  <si>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</si>
  <si>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</si>
  <si>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</si>
  <si>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</si>
  <si>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</si>
  <si>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</si>
  <si>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</si>
  <si>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</si>
  <si>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</si>
  <si>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</si>
  <si>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</si>
  <si>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</si>
  <si>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</si>
  <si>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</si>
  <si>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</si>
  <si>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</si>
  <si>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</si>
  <si>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</si>
  <si>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</si>
  <si>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</si>
  <si>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</si>
  <si>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</si>
  <si>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</si>
  <si>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</si>
  <si>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</si>
  <si>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</si>
  <si>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</si>
  <si>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</si>
  <si>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</si>
  <si>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</si>
  <si>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</si>
  <si>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</si>
  <si>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</si>
  <si>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</si>
  <si>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</si>
  <si>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</si>
  <si>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</si>
  <si>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</si>
  <si>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</si>
  <si>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</si>
  <si>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</si>
  <si>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</si>
  <si>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</si>
  <si>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</si>
  <si>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</si>
  <si>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</si>
  <si>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</si>
  <si>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</si>
  <si>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</si>
  <si>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</si>
  <si>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</si>
  <si>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</si>
  <si>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</si>
  <si>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</si>
  <si>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</si>
  <si>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</si>
  <si>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</si>
  <si>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</si>
  <si>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</si>
  <si>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</si>
  <si>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</si>
  <si>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</si>
  <si>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</si>
  <si>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</si>
  <si>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</si>
  <si>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</si>
  <si>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</si>
  <si>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</si>
  <si>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</si>
  <si>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</si>
  <si>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</si>
  <si>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</si>
  <si>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</si>
  <si>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</si>
  <si>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</si>
  <si>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</si>
  <si>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</si>
  <si>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</si>
  <si>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</si>
  <si>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</si>
  <si>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</si>
  <si>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</si>
  <si>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</si>
  <si>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</si>
  <si>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</si>
  <si>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</si>
  <si>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</si>
  <si>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</si>
  <si>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</si>
  <si>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</si>
  <si>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</si>
  <si>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</si>
  <si>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</si>
  <si>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</si>
  <si>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</si>
  <si>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</si>
  <si>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</si>
  <si>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</si>
  <si>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</si>
  <si>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</si>
  <si>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</si>
  <si>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</si>
  <si>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</si>
  <si>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</si>
  <si>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</si>
  <si>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</si>
  <si>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</si>
  <si>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</si>
  <si>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</si>
  <si>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</si>
  <si>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</si>
  <si>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</si>
  <si>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</si>
  <si>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</si>
  <si>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</si>
  <si>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</si>
  <si>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</si>
  <si>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</si>
  <si>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</si>
  <si>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</si>
  <si>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</si>
  <si>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</si>
  <si>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</si>
  <si>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</si>
  <si>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</si>
  <si>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</si>
  <si>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</si>
  <si>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</si>
  <si>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</si>
  <si>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</si>
  <si>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</si>
  <si>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</si>
  <si>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</si>
  <si>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</si>
  <si>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</si>
  <si>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</si>
  <si>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</si>
  <si>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</si>
  <si>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</si>
  <si>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</si>
  <si>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</si>
  <si>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</si>
  <si>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</si>
  <si>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</si>
  <si>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</si>
  <si>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</si>
  <si>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</si>
  <si>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</si>
  <si>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</si>
  <si>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</si>
  <si>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</si>
  <si>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</si>
  <si>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</si>
  <si>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</si>
  <si>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</si>
  <si>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</si>
  <si>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</si>
  <si>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</si>
  <si>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</si>
  <si>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</si>
  <si>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</si>
  <si>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</si>
  <si>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</si>
  <si>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</si>
  <si>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</si>
  <si>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</si>
  <si>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</si>
  <si>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</si>
  <si>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</si>
  <si>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</si>
  <si>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</si>
  <si>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</si>
  <si>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</si>
  <si>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</si>
  <si>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</si>
  <si>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</si>
  <si>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</si>
  <si>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</si>
  <si>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</si>
  <si>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</si>
  <si>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</si>
  <si>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</si>
  <si>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</si>
  <si>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</si>
  <si>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</si>
  <si>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</si>
  <si>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</si>
  <si>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</si>
  <si>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</si>
  <si>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</si>
  <si>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</si>
  <si>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</si>
  <si>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</si>
  <si>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</si>
  <si>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</si>
  <si>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</si>
  <si>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</si>
  <si>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</si>
  <si>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</si>
  <si>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</si>
  <si>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</si>
  <si>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</si>
  <si>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</si>
  <si>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</si>
  <si>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</si>
  <si>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</si>
  <si>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</si>
  <si>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</si>
  <si>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</si>
  <si>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</si>
  <si>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</si>
  <si>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</si>
  <si>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</si>
  <si>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</si>
  <si>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</si>
  <si>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</si>
  <si>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</si>
  <si>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</si>
  <si>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</si>
  <si>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</si>
  <si>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</si>
  <si>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</si>
  <si>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</si>
  <si>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</si>
  <si>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</si>
  <si>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</si>
  <si>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</si>
  <si>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</si>
  <si>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</si>
  <si>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</si>
  <si>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</si>
  <si>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</si>
  <si>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</si>
  <si>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</si>
  <si>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</si>
  <si>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</si>
  <si>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</si>
  <si>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</si>
  <si>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</si>
  <si>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</si>
  <si>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</si>
  <si>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</si>
  <si>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</si>
  <si>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</si>
  <si>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</si>
  <si>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</si>
  <si>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</si>
  <si>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</si>
  <si>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</si>
  <si>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</si>
  <si>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</si>
  <si>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</si>
  <si>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</si>
  <si>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</si>
  <si>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</si>
  <si>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</si>
  <si>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</si>
  <si>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</si>
  <si>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</si>
  <si>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</si>
  <si>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</si>
  <si>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</si>
  <si>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</si>
  <si>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</si>
  <si>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</si>
  <si>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</si>
  <si>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</si>
  <si>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</si>
  <si>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</si>
  <si>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</si>
  <si>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</si>
  <si>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</si>
  <si>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</si>
  <si>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</si>
  <si>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</si>
  <si>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</si>
  <si>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</si>
  <si>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</si>
  <si>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</si>
  <si>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</si>
  <si>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</si>
  <si>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</si>
  <si>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</si>
  <si>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</si>
  <si>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</si>
  <si>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</si>
  <si>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</si>
  <si>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</si>
  <si>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</si>
  <si>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</si>
  <si>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</si>
  <si>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</si>
  <si>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</si>
  <si>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</si>
  <si>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</si>
  <si>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</si>
  <si>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</si>
  <si>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</si>
  <si>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</si>
  <si>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</si>
  <si>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</si>
  <si>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</si>
  <si>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</si>
  <si>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</si>
  <si>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</si>
  <si>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</si>
  <si>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</si>
  <si>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</si>
  <si>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</si>
  <si>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</si>
  <si>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</si>
  <si>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</si>
  <si>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</si>
  <si>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</si>
  <si>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</si>
  <si>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</si>
  <si>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</si>
  <si>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</si>
  <si>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</si>
  <si>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</si>
  <si>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</si>
  <si>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</si>
  <si>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</si>
  <si>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</si>
  <si>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</si>
  <si>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</si>
  <si>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</si>
  <si>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</si>
  <si>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</si>
  <si>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</si>
  <si>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</si>
  <si>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</si>
  <si>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</si>
  <si>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</si>
  <si>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</si>
  <si>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</si>
  <si>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</si>
  <si>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</si>
  <si>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</si>
  <si>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</si>
  <si>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</si>
  <si>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</si>
  <si>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</si>
  <si>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</si>
  <si>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</si>
  <si>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</si>
  <si>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</si>
  <si>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</si>
  <si>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</si>
  <si>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</si>
  <si>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</si>
  <si>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</si>
  <si>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</si>
  <si>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</si>
  <si>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</si>
  <si>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</si>
  <si>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</si>
  <si>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</si>
  <si>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</si>
  <si>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</si>
  <si>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</si>
  <si>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</si>
  <si>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</si>
  <si>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</si>
  <si>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</si>
  <si>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</si>
  <si>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</si>
  <si>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</si>
  <si>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</si>
  <si>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</si>
  <si>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</si>
  <si>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</si>
  <si>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</si>
  <si>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</si>
  <si>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</si>
  <si>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</si>
  <si>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</si>
  <si>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</si>
  <si>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</si>
  <si>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</si>
  <si>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</si>
  <si>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</si>
  <si>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</si>
  <si>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</si>
  <si>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</si>
  <si>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</si>
  <si>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</si>
  <si>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</si>
  <si>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</si>
  <si>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</si>
  <si>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</si>
  <si>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</si>
  <si>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</si>
  <si>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</si>
  <si>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</si>
  <si>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</si>
  <si>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</si>
  <si>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</si>
  <si>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</si>
  <si>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</si>
  <si>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</si>
  <si>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</si>
  <si>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</si>
  <si>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</si>
  <si>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</si>
  <si>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</si>
  <si>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</si>
  <si>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</si>
  <si>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</si>
  <si>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</si>
  <si>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</si>
  <si>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</si>
  <si>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</si>
  <si>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</si>
  <si>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</si>
  <si>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</si>
  <si>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</si>
  <si>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</si>
  <si>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</si>
  <si>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</si>
  <si>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</si>
  <si>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</si>
  <si>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</si>
  <si>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</si>
  <si>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</si>
  <si>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</si>
  <si>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</si>
  <si>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</si>
  <si>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</si>
  <si>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</si>
  <si>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</si>
  <si>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</si>
  <si>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</si>
  <si>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</si>
  <si>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</si>
  <si>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</si>
  <si>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</si>
  <si>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</si>
  <si>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</si>
  <si>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</si>
  <si>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</si>
  <si>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</si>
  <si>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</si>
  <si>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</si>
  <si>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</si>
  <si>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</si>
  <si>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</si>
  <si>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</si>
  <si>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</si>
  <si>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</si>
  <si>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</si>
  <si>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</si>
  <si>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</si>
  <si>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</si>
  <si>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</si>
  <si>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</si>
  <si>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</si>
  <si>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</si>
  <si>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</si>
  <si>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</si>
  <si>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</si>
  <si>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</si>
  <si>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</si>
  <si>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</si>
  <si>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</si>
  <si>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</si>
  <si>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</si>
  <si>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</si>
  <si>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</si>
  <si>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</si>
  <si>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</si>
  <si>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</si>
  <si>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</si>
  <si>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</si>
  <si>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</si>
  <si>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</si>
  <si>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</si>
  <si>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</si>
  <si>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</si>
  <si>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</si>
  <si>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</si>
  <si>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</si>
  <si>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</si>
  <si>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</si>
  <si>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</si>
  <si>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</si>
  <si>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</si>
  <si>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</si>
  <si>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</si>
  <si>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</si>
  <si>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</si>
  <si>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</si>
  <si>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</si>
  <si>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</si>
  <si>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</si>
  <si>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</si>
  <si>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</si>
  <si>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</si>
  <si>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</si>
  <si>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</si>
  <si>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</si>
  <si>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</si>
  <si>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</si>
  <si>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</si>
  <si>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</si>
  <si>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</si>
  <si>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</si>
  <si>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</si>
  <si>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</si>
  <si>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</si>
  <si>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</si>
  <si>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</si>
  <si>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</si>
  <si>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</si>
  <si>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</si>
  <si>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</si>
  <si>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</si>
  <si>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</si>
  <si>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</si>
  <si>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</si>
  <si>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</si>
  <si>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</si>
  <si>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</si>
  <si>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</si>
  <si>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</si>
  <si>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</si>
  <si>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</si>
  <si>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</si>
  <si>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</si>
  <si>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</si>
  <si>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</si>
  <si>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</si>
  <si>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</si>
  <si>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</si>
  <si>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</si>
  <si>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</si>
  <si>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</si>
  <si>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</si>
  <si>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</si>
  <si>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</si>
  <si>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</si>
  <si>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</si>
  <si>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</si>
  <si>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</si>
  <si>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</si>
  <si>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</si>
  <si>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</si>
  <si>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</si>
  <si>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</si>
  <si>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</si>
  <si>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</si>
  <si>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</si>
  <si>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</si>
  <si>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</si>
  <si>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</si>
  <si>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</si>
  <si>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</si>
  <si>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</si>
  <si>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</si>
  <si>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</si>
  <si>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</si>
  <si>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</si>
  <si>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</si>
  <si>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</si>
  <si>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</si>
  <si>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</si>
  <si>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</si>
  <si>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</si>
  <si>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</si>
  <si>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</si>
  <si>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</si>
  <si>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</si>
  <si>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</si>
  <si>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</si>
  <si>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</si>
  <si>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</si>
  <si>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</si>
  <si>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</si>
  <si>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</si>
  <si>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</si>
  <si>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</si>
  <si>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</si>
  <si>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</si>
  <si>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</si>
  <si>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</si>
  <si>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</si>
  <si>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</si>
  <si>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</si>
  <si>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</si>
  <si>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</si>
  <si>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</si>
  <si>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</si>
  <si>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</si>
  <si>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</si>
  <si>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</si>
  <si>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</si>
  <si>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</si>
  <si>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</si>
  <si>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</si>
  <si>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</si>
  <si>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</si>
  <si>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</si>
  <si>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</si>
  <si>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</si>
  <si>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</si>
  <si>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</si>
  <si>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</si>
  <si>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</si>
  <si>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</si>
  <si>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</si>
  <si>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</si>
  <si>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</si>
  <si>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</si>
  <si>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</si>
  <si>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</si>
  <si>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</si>
  <si>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</si>
  <si>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</si>
  <si>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</si>
  <si>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</si>
  <si>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</si>
  <si>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</si>
  <si>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</si>
  <si>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</si>
  <si>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</si>
  <si>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</si>
  <si>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</si>
  <si>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</si>
  <si>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</si>
  <si>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</si>
  <si>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</si>
  <si>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</si>
  <si>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</si>
  <si>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</si>
  <si>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</si>
  <si>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</si>
  <si>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</si>
  <si>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</si>
  <si>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</si>
  <si>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</si>
  <si>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</si>
  <si>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</si>
  <si>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</si>
  <si>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</si>
  <si>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</si>
  <si>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</si>
  <si>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</si>
  <si>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</si>
  <si>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</si>
  <si>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</si>
  <si>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</si>
  <si>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</si>
  <si>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</si>
  <si>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</si>
  <si>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</si>
  <si>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</si>
  <si>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</si>
  <si>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</si>
  <si>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</si>
  <si>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</si>
  <si>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</si>
  <si>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</si>
  <si>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</si>
  <si>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</si>
  <si>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</si>
  <si>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</si>
  <si>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</si>
  <si>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</si>
  <si>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</si>
  <si>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</si>
  <si>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</si>
  <si>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</si>
  <si>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</si>
  <si>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</si>
  <si>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</si>
  <si>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</si>
  <si>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</si>
  <si>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</si>
  <si>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</si>
  <si>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</si>
  <si>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</si>
  <si>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</si>
  <si>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</si>
  <si>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</si>
  <si>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</si>
  <si>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</si>
  <si>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</si>
  <si>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</si>
  <si>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</si>
  <si>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</si>
  <si>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</si>
  <si>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</si>
  <si>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</si>
  <si>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</si>
  <si>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</si>
  <si>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</si>
  <si>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</si>
  <si>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</si>
  <si>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</si>
  <si>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</si>
  <si>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</si>
  <si>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</si>
  <si>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</si>
  <si>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</si>
  <si>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</si>
  <si>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</si>
  <si>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</si>
  <si>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</si>
  <si>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</si>
  <si>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</si>
  <si>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</si>
  <si>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</si>
  <si>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</si>
  <si>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</si>
  <si>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</si>
  <si>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</si>
  <si>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</si>
  <si>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</si>
  <si>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</si>
  <si>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</si>
  <si>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</si>
  <si>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</si>
  <si>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</si>
  <si>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</si>
  <si>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</si>
  <si>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</si>
  <si>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</si>
  <si>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</si>
  <si>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</si>
  <si>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</si>
  <si>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</si>
  <si>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</si>
  <si>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</si>
  <si>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</si>
  <si>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</si>
  <si>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</si>
  <si>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</si>
  <si>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</si>
  <si>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</si>
  <si>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</si>
  <si>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</si>
  <si>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</si>
  <si>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</si>
  <si>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</si>
  <si>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</si>
  <si>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</si>
  <si>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</si>
  <si>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</si>
  <si>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</si>
  <si>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</si>
  <si>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</si>
  <si>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</si>
  <si>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</si>
  <si>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</si>
  <si>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</si>
  <si>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</si>
  <si>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</si>
  <si>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</si>
  <si>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</si>
  <si>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</si>
  <si>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</si>
  <si>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</si>
  <si>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</si>
  <si>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</si>
  <si>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</si>
  <si>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</si>
  <si>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</si>
  <si>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</si>
  <si>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</si>
  <si>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</si>
  <si>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</si>
  <si>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</si>
  <si>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</si>
  <si>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</si>
  <si>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</si>
  <si>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</si>
  <si>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</si>
  <si>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</si>
  <si>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</si>
  <si>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</si>
  <si>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</si>
  <si>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</si>
  <si>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</si>
  <si>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</si>
  <si>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</si>
  <si>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</si>
  <si>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</si>
  <si>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</si>
  <si>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</si>
  <si>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</si>
  <si>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</si>
  <si>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</si>
  <si>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</si>
  <si>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</si>
  <si>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</si>
  <si>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</si>
  <si>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</si>
  <si>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</si>
  <si>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</si>
  <si>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</si>
  <si>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</si>
  <si>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</si>
  <si>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</si>
  <si>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</si>
  <si>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</si>
  <si>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</si>
  <si>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</si>
  <si>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</si>
  <si>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</si>
  <si>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</si>
  <si>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</si>
  <si>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</si>
  <si>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</si>
  <si>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</si>
  <si>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</si>
  <si>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</si>
  <si>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</si>
  <si>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</si>
  <si>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</si>
  <si>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</si>
  <si>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</si>
  <si>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</si>
  <si>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</si>
  <si>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</si>
  <si>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</si>
  <si>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</si>
  <si>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</si>
  <si>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</si>
  <si>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</si>
  <si>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</si>
  <si>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</si>
  <si>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</si>
  <si>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</si>
  <si>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</si>
  <si>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</si>
  <si>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</si>
  <si>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</si>
  <si>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</si>
  <si>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</si>
  <si>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</si>
  <si>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</si>
  <si>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</si>
  <si>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</si>
  <si>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</si>
  <si>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</si>
  <si>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</si>
  <si>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</si>
  <si>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</si>
  <si>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</si>
  <si>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</si>
  <si>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</si>
  <si>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</si>
  <si>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</si>
  <si>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</si>
  <si>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</si>
  <si>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</si>
  <si>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</si>
  <si>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</si>
  <si>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</si>
  <si>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</si>
  <si>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</si>
  <si>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</si>
  <si>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</si>
  <si>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</si>
  <si>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</si>
  <si>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</si>
  <si>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</si>
  <si>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</si>
  <si>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</si>
  <si>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</si>
  <si>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</si>
  <si>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</si>
  <si>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</si>
  <si>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</si>
  <si>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</si>
  <si>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</si>
  <si>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</si>
  <si>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</si>
  <si>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</si>
  <si>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</si>
  <si>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</si>
  <si>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</si>
  <si>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</si>
  <si>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</si>
  <si>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</si>
  <si>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</si>
  <si>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</si>
  <si>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</si>
  <si>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</si>
  <si>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</si>
  <si>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</si>
  <si>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</si>
  <si>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</si>
  <si>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</si>
  <si>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</si>
  <si>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</si>
  <si>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</si>
  <si>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</si>
  <si>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</si>
  <si>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</si>
  <si>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</si>
  <si>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</si>
  <si>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</si>
  <si>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</si>
  <si>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</si>
  <si>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</si>
  <si>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</si>
  <si>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</si>
  <si>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</si>
  <si>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</si>
  <si>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</si>
  <si>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</si>
  <si>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</si>
  <si>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</si>
  <si>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</si>
  <si>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</si>
  <si>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</si>
  <si>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</si>
  <si>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</si>
  <si>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</si>
  <si>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</si>
  <si>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</si>
  <si>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</si>
  <si>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</si>
  <si>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</si>
  <si>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</si>
  <si>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</si>
  <si>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</si>
  <si>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</si>
  <si>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</si>
  <si>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</si>
  <si>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</si>
  <si>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</si>
  <si>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</si>
  <si>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</si>
  <si>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</si>
  <si>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</si>
  <si>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</si>
  <si>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</si>
  <si>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</si>
  <si>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</si>
  <si>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</si>
  <si>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</si>
  <si>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</si>
  <si>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</si>
  <si>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</si>
  <si>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</si>
  <si>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</si>
  <si>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</si>
  <si>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</si>
  <si>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</si>
  <si>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</si>
  <si>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</si>
  <si>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</si>
  <si>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</si>
  <si>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</si>
  <si>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</si>
  <si>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</si>
  <si>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</si>
  <si>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</si>
  <si>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</si>
  <si>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</si>
  <si>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</si>
  <si>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</si>
  <si>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</si>
  <si>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</si>
  <si>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</si>
  <si>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</si>
  <si>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</si>
  <si>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</si>
  <si>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</si>
  <si>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</si>
  <si>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</si>
  <si>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</si>
  <si>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</si>
  <si>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</si>
  <si>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</si>
  <si>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</si>
  <si>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</si>
  <si>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</si>
  <si>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</si>
  <si>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</si>
  <si>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</si>
  <si>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</si>
  <si>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</si>
  <si>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</si>
  <si>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</si>
  <si>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</si>
  <si>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</si>
  <si>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</si>
  <si>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</si>
  <si>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</si>
  <si>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</si>
  <si>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</si>
  <si>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</si>
  <si>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</si>
  <si>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</si>
  <si>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</si>
  <si>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</si>
  <si>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</si>
  <si>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</si>
  <si>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</si>
  <si>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</si>
  <si>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</si>
  <si>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</si>
  <si>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</si>
  <si>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</si>
  <si>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</si>
  <si>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</si>
  <si>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</si>
  <si>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</si>
  <si>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</si>
  <si>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</si>
  <si>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</si>
  <si>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</si>
  <si>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</si>
  <si>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</si>
  <si>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</si>
  <si>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</si>
  <si>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</si>
  <si>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</si>
  <si>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</si>
  <si>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</si>
  <si>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</si>
  <si>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</si>
  <si>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</si>
  <si>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</si>
  <si>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</si>
  <si>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</si>
  <si>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</si>
  <si>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</si>
  <si>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</si>
  <si>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</si>
  <si>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</si>
  <si>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</si>
  <si>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</si>
  <si>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</si>
  <si>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</si>
  <si>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</si>
  <si>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</si>
  <si>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</si>
  <si>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</si>
  <si>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</si>
  <si>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</si>
  <si>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</si>
  <si>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</si>
  <si>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</si>
  <si>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</si>
  <si>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</si>
  <si>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</si>
  <si>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</si>
  <si>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</si>
  <si>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</si>
  <si>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</si>
  <si>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</si>
  <si>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</si>
  <si>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</si>
  <si>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</si>
  <si>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</si>
  <si>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</si>
  <si>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</si>
  <si>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</si>
  <si>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</si>
  <si>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</si>
  <si>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</si>
  <si>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</si>
  <si>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</si>
  <si>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</si>
  <si>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</si>
  <si>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</si>
  <si>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</si>
  <si>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</si>
  <si>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</si>
  <si>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</si>
  <si>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</si>
  <si>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</si>
  <si>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</si>
  <si>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</si>
  <si>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</si>
  <si>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</si>
  <si>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</si>
  <si>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</si>
  <si>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</si>
  <si>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</si>
  <si>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</si>
  <si>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</si>
  <si>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</si>
  <si>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</si>
  <si>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</si>
  <si>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</si>
  <si>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</si>
  <si>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</si>
  <si>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</si>
  <si>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</si>
  <si>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</si>
  <si>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</si>
  <si>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</si>
  <si>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</si>
  <si>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</si>
  <si>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</si>
  <si>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</si>
  <si>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</si>
  <si>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</si>
  <si>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</si>
  <si>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</si>
  <si>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</si>
  <si>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</si>
  <si>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</si>
  <si>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</si>
  <si>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</si>
  <si>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</si>
  <si>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</si>
  <si>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</si>
  <si>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</si>
  <si>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</si>
  <si>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</si>
  <si>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</si>
  <si>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</si>
  <si>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</si>
  <si>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</si>
  <si>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</si>
  <si>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</si>
  <si>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</si>
  <si>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</si>
  <si>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</si>
  <si>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</si>
  <si>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</si>
  <si>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</si>
  <si>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</si>
  <si>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</si>
  <si>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</si>
  <si>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</si>
  <si>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</si>
  <si>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</si>
  <si>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</si>
  <si>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</si>
  <si>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</si>
  <si>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</si>
  <si>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</si>
  <si>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</si>
  <si>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</si>
  <si>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</si>
  <si>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</si>
  <si>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</si>
  <si>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</si>
  <si>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</si>
  <si>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</si>
  <si>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</si>
  <si>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</si>
  <si>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</si>
  <si>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</si>
  <si>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</si>
  <si>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</si>
  <si>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</si>
  <si>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</si>
  <si>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</si>
  <si>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</si>
  <si>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</si>
  <si>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</si>
  <si>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</si>
  <si>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</si>
  <si>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</si>
  <si>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</si>
  <si>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</si>
  <si>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</si>
  <si>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</si>
  <si>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</si>
  <si>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</si>
  <si>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</si>
  <si>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</si>
  <si>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</si>
  <si>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</si>
  <si>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</si>
  <si>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</si>
  <si>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</si>
  <si>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</si>
  <si>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</si>
  <si>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</si>
  <si>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</si>
  <si>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</si>
  <si>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</si>
  <si>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</si>
  <si>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</si>
  <si>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</si>
  <si>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</si>
  <si>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</si>
  <si>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</si>
  <si>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</si>
  <si>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</si>
  <si>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</si>
  <si>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</si>
  <si>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</si>
  <si>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</si>
  <si>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</si>
  <si>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</si>
  <si>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</si>
  <si>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</si>
  <si>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</si>
  <si>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</si>
  <si>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</si>
  <si>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</si>
  <si>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</si>
  <si>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</si>
  <si>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</si>
  <si>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</si>
  <si>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</si>
  <si>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</si>
  <si>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</si>
  <si>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</si>
  <si>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</si>
  <si>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</si>
  <si>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</si>
  <si>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</si>
  <si>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</si>
  <si>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</si>
  <si>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</si>
  <si>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</si>
  <si>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</si>
  <si>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</si>
  <si>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</si>
  <si>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</si>
  <si>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</si>
  <si>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</si>
  <si>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</si>
  <si>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</si>
  <si>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</si>
  <si>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</si>
  <si>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</si>
  <si>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</si>
  <si>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</si>
  <si>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</si>
  <si>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</si>
  <si>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</si>
  <si>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</si>
  <si>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</si>
  <si>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</si>
  <si>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</si>
  <si>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</si>
  <si>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</si>
  <si>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</si>
  <si>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</si>
  <si>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</si>
  <si>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</si>
  <si>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</si>
  <si>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</si>
  <si>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</si>
  <si>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</si>
  <si>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</si>
  <si>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</si>
  <si>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</si>
  <si>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</si>
  <si>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</si>
  <si>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</si>
  <si>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</si>
  <si>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</si>
  <si>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</si>
  <si>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</si>
  <si>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</si>
  <si>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</si>
  <si>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</si>
  <si>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</si>
  <si>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</si>
  <si>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</si>
  <si>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</si>
  <si>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</si>
  <si>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</si>
  <si>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</si>
  <si>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</si>
  <si>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</si>
  <si>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</si>
  <si>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</si>
  <si>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</si>
  <si>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</si>
  <si>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</si>
  <si>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</si>
  <si>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</si>
  <si>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</si>
  <si>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</si>
  <si>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</si>
  <si>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</si>
  <si>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</si>
  <si>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</si>
  <si>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</si>
  <si>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</si>
  <si>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</si>
  <si>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</si>
  <si>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</si>
  <si>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</si>
  <si>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</si>
  <si>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</si>
  <si>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</si>
  <si>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</si>
  <si>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</si>
  <si>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</si>
  <si>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</si>
  <si>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</si>
  <si>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</si>
  <si>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</si>
  <si>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</si>
  <si>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</si>
  <si>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</si>
  <si>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</si>
  <si>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</si>
  <si>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</si>
  <si>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</si>
  <si>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</si>
  <si>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</si>
  <si>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</si>
  <si>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</si>
  <si>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</si>
  <si>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</si>
  <si>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</si>
  <si>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</si>
  <si>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</si>
  <si>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</si>
  <si>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</si>
  <si>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</si>
  <si>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</si>
  <si>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</si>
  <si>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</si>
  <si>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</si>
  <si>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</si>
  <si>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</si>
  <si>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</si>
  <si>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</si>
  <si>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</si>
  <si>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</si>
  <si>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</si>
  <si>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</si>
  <si>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</si>
  <si>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</si>
  <si>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</si>
  <si>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</si>
  <si>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</si>
  <si>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</si>
  <si>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</si>
  <si>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</si>
  <si>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</si>
  <si>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</si>
  <si>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</si>
  <si>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</si>
  <si>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</si>
  <si>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</si>
  <si>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</si>
  <si>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</si>
  <si>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</si>
  <si>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</si>
  <si>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</si>
  <si>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</si>
  <si>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</si>
  <si>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</si>
  <si>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</si>
  <si>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</si>
  <si>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</si>
  <si>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</si>
  <si>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</si>
  <si>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</si>
  <si>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</si>
  <si>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</si>
  <si>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</si>
  <si>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</si>
  <si>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</si>
  <si>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</si>
  <si>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</si>
  <si>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</si>
  <si>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</si>
  <si>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</si>
  <si>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</si>
  <si>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</si>
  <si>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</si>
  <si>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</si>
  <si>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</si>
  <si>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</si>
  <si>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</si>
  <si>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</si>
  <si>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</si>
  <si>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</si>
  <si>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</si>
  <si>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</si>
  <si>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</si>
  <si>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</si>
  <si>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</si>
  <si>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</si>
  <si>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</si>
  <si>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</si>
  <si>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</si>
  <si>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</si>
  <si>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</si>
  <si>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</si>
  <si>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</si>
  <si>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</si>
  <si>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</si>
  <si>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</si>
  <si>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</si>
  <si>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</si>
  <si>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</si>
  <si>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</si>
  <si>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</si>
  <si>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</si>
  <si>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</si>
  <si>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</si>
  <si>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</si>
  <si>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</si>
  <si>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</si>
  <si>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</si>
  <si>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</si>
  <si>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</si>
  <si>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</si>
  <si>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</si>
  <si>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</si>
  <si>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</si>
  <si>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</si>
  <si>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</si>
  <si>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</si>
  <si>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</si>
  <si>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</si>
  <si>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</si>
  <si>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</si>
  <si>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</si>
  <si>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</si>
  <si>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</si>
  <si>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</si>
  <si>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</si>
  <si>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</si>
  <si>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</si>
  <si>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</si>
  <si>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</si>
  <si>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</si>
  <si>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</si>
  <si>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</si>
  <si>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</si>
  <si>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</si>
  <si>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</si>
  <si>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</si>
  <si>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</si>
  <si>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</si>
  <si>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</si>
  <si>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</si>
  <si>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</si>
  <si>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</si>
  <si>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</si>
  <si>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</si>
  <si>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</si>
  <si>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</si>
  <si>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</si>
  <si>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</si>
  <si>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</si>
  <si>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</si>
  <si>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</si>
  <si>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</si>
  <si>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</si>
  <si>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</si>
  <si>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</si>
  <si>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</si>
  <si>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</si>
  <si>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</si>
  <si>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</si>
  <si>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</si>
  <si>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</si>
  <si>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</si>
  <si>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</si>
  <si>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</si>
  <si>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</si>
  <si>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</si>
  <si>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</si>
  <si>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</si>
  <si>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</si>
  <si>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</si>
  <si>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</si>
  <si>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</si>
  <si>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</si>
  <si>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</si>
  <si>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</si>
  <si>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</si>
  <si>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</si>
  <si>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</si>
  <si>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</si>
  <si>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</si>
  <si>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</si>
  <si>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</si>
  <si>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</si>
  <si>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</si>
  <si>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</si>
  <si>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</si>
  <si>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</si>
  <si>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</si>
  <si>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</si>
  <si>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</si>
  <si>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</si>
  <si>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</si>
  <si>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</si>
  <si>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</si>
  <si>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</si>
  <si>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</si>
  <si>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</si>
  <si>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</si>
  <si>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</si>
  <si>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</si>
  <si>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</si>
  <si>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</si>
  <si>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</si>
  <si>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</si>
  <si>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</si>
  <si>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</si>
  <si>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</si>
  <si>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</si>
  <si>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</si>
  <si>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</si>
  <si>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</si>
  <si>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</si>
  <si>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</si>
  <si>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</si>
  <si>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</si>
  <si>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</si>
  <si>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</si>
  <si>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</si>
  <si>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</si>
  <si>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</si>
  <si>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</si>
  <si>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</si>
  <si>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</si>
  <si>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</si>
  <si>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</si>
  <si>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</si>
  <si>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</si>
  <si>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</si>
  <si>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</si>
  <si>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</si>
  <si>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</si>
  <si>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</si>
  <si>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</si>
  <si>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</si>
  <si>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</si>
  <si>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</si>
  <si>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</si>
  <si>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</si>
  <si>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</si>
  <si>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</si>
  <si>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</si>
  <si>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</si>
  <si>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</si>
  <si>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</si>
  <si>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</si>
  <si>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</si>
  <si>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</si>
  <si>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</si>
  <si>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</si>
  <si>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</si>
  <si>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</si>
  <si>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</si>
  <si>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</si>
  <si>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</si>
  <si>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</si>
  <si>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</si>
  <si>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</si>
  <si>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</si>
  <si>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</si>
  <si>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</si>
  <si>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</si>
  <si>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</si>
  <si>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</si>
  <si>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</si>
  <si>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</si>
  <si>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</si>
  <si>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</si>
  <si>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</si>
  <si>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</si>
  <si>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</si>
  <si>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</si>
  <si>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</si>
  <si>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</si>
  <si>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</si>
  <si>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</si>
  <si>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</si>
  <si>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</si>
  <si>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</si>
  <si>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</si>
  <si>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</si>
  <si>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</si>
  <si>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</si>
  <si>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</si>
  <si>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</si>
  <si>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</si>
  <si>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</si>
  <si>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</si>
  <si>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</si>
  <si>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</si>
  <si>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</si>
  <si>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</si>
  <si>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</si>
  <si>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</si>
  <si>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</si>
  <si>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</si>
  <si>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</si>
  <si>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</si>
  <si>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</si>
  <si>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</si>
  <si>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</si>
  <si>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</si>
  <si>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</si>
  <si>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</si>
  <si>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</si>
  <si>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</si>
  <si>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</si>
  <si>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</si>
  <si>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</si>
  <si>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</si>
  <si>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</si>
  <si>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</si>
  <si>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</si>
  <si>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</si>
  <si>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</si>
  <si>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</si>
  <si>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</si>
  <si>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</si>
  <si>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</si>
  <si>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</si>
  <si>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</si>
  <si>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</si>
  <si>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</si>
  <si>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</si>
  <si>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</si>
  <si>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</si>
  <si>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</si>
  <si>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</si>
  <si>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</si>
  <si>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</si>
  <si>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</si>
  <si>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</si>
  <si>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</si>
  <si>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</si>
  <si>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</si>
  <si>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</si>
  <si>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</si>
  <si>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</si>
  <si>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</si>
  <si>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</si>
  <si>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</si>
  <si>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</si>
  <si>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</si>
  <si>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</si>
  <si>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</si>
  <si>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</si>
  <si>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</si>
  <si>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</si>
  <si>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</si>
  <si>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</si>
  <si>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</si>
  <si>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</si>
  <si>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</si>
  <si>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</si>
  <si>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</si>
  <si>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</si>
  <si>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</si>
  <si>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</si>
  <si>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</si>
  <si>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</si>
  <si>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</si>
  <si>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</si>
  <si>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</si>
  <si>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</si>
  <si>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</si>
  <si>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</si>
  <si>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</si>
  <si>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</si>
  <si>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</si>
  <si>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</si>
  <si>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</si>
  <si>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</si>
  <si>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</si>
  <si>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</si>
  <si>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</si>
  <si>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</si>
  <si>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</si>
  <si>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</si>
  <si>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</si>
  <si>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</si>
  <si>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</si>
  <si>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</si>
  <si>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</si>
  <si>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</si>
  <si>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</si>
  <si>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</si>
  <si>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</si>
  <si>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</si>
  <si>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</si>
  <si>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</si>
  <si>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</si>
  <si>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</si>
  <si>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</si>
  <si>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</si>
  <si>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</si>
  <si>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</si>
  <si>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</si>
  <si>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</si>
  <si>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</si>
  <si>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</si>
  <si>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</si>
  <si>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</si>
  <si>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</si>
  <si>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</si>
  <si>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</si>
  <si>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</si>
  <si>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</si>
  <si>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</si>
  <si>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</si>
  <si>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</si>
  <si>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</si>
  <si>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</si>
  <si>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</si>
  <si>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</si>
  <si>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</si>
  <si>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</si>
  <si>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</si>
  <si>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</si>
  <si>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</si>
  <si>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</si>
  <si>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</si>
  <si>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</si>
  <si>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</si>
  <si>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</si>
  <si>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</si>
  <si>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</si>
  <si>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</si>
  <si>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</si>
  <si>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</si>
  <si>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</si>
  <si>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</si>
  <si>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</si>
  <si>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</si>
  <si>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</si>
  <si>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</si>
  <si>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</si>
  <si>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</si>
  <si>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</si>
  <si>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</si>
  <si>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</si>
  <si>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</si>
  <si>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</si>
  <si>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</si>
  <si>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</si>
  <si>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</si>
  <si>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</si>
  <si>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</si>
  <si>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</si>
  <si>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</si>
  <si>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</si>
  <si>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</si>
  <si>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</si>
  <si>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</si>
  <si>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</si>
  <si>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</si>
  <si>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</si>
  <si>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</si>
  <si>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</si>
  <si>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</si>
  <si>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</si>
  <si>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</si>
  <si>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</si>
  <si>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</si>
  <si>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</si>
  <si>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</si>
  <si>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</si>
  <si>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</si>
  <si>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</si>
  <si>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</si>
  <si>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</si>
  <si>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</si>
  <si>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</si>
  <si>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</si>
  <si>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</si>
  <si>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</si>
  <si>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</si>
  <si>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</si>
  <si>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</si>
  <si>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</si>
  <si>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</si>
  <si>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</si>
  <si>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</si>
  <si>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</si>
  <si>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</si>
  <si>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</si>
  <si>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</si>
  <si>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</si>
  <si>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</si>
  <si>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</si>
  <si>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</si>
  <si>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</si>
  <si>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</si>
  <si>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</si>
  <si>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</si>
  <si>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</si>
  <si>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</si>
  <si>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</si>
  <si>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</si>
  <si>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</si>
  <si>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</si>
  <si>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</si>
  <si>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</si>
  <si>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</si>
  <si>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</si>
  <si>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</si>
  <si>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</si>
  <si>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</si>
  <si>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</si>
  <si>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</si>
  <si>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</si>
  <si>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</si>
  <si>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</si>
  <si>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</si>
  <si>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</si>
  <si>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</si>
  <si>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</si>
  <si>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</si>
  <si>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</si>
  <si>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</si>
  <si>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</si>
  <si>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</si>
  <si>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</si>
  <si>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</si>
  <si>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</si>
  <si>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</si>
  <si>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</si>
  <si>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</si>
  <si>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</si>
  <si>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</si>
  <si>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</si>
  <si>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</si>
  <si>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</si>
  <si>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</si>
  <si>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</si>
  <si>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</si>
  <si>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</si>
  <si>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</si>
  <si>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</si>
  <si>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</si>
  <si>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</si>
  <si>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</si>
  <si>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</si>
  <si>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</si>
  <si>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</si>
  <si>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</si>
  <si>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</si>
  <si>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</si>
  <si>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</si>
  <si>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</si>
  <si>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</si>
  <si>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</si>
  <si>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</si>
  <si>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</si>
  <si>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</si>
  <si>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</si>
  <si>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</si>
  <si>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</si>
  <si>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</si>
  <si>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</si>
  <si>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</si>
  <si>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</si>
  <si>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</si>
  <si>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</si>
  <si>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</si>
  <si>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</si>
  <si>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</si>
  <si>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</si>
  <si>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</si>
  <si>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</si>
  <si>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</si>
  <si>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</si>
  <si>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</si>
  <si>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</si>
  <si>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</si>
  <si>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</si>
  <si>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</si>
  <si>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</si>
  <si>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</si>
  <si>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</si>
  <si>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</si>
  <si>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</si>
  <si>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</si>
  <si>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</si>
  <si>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</si>
  <si>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</si>
  <si>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</si>
  <si>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</si>
  <si>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</si>
  <si>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</si>
  <si>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</si>
  <si>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</si>
  <si>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</si>
  <si>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</si>
  <si>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</si>
  <si>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</si>
  <si>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</si>
  <si>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</si>
  <si>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</si>
  <si>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</si>
  <si>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</si>
  <si>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</si>
  <si>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</si>
  <si>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</si>
  <si>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</si>
  <si>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</si>
  <si>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</si>
  <si>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</si>
  <si>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</si>
  <si>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</si>
  <si>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</si>
  <si>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</si>
  <si>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</si>
  <si>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</si>
  <si>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</si>
  <si>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</si>
  <si>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</si>
  <si>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</si>
  <si>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</si>
  <si>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</si>
  <si>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</si>
  <si>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</si>
  <si>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</si>
  <si>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</si>
  <si>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</si>
  <si>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</si>
  <si>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</si>
  <si>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</si>
  <si>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</si>
  <si>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</si>
  <si>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</si>
  <si>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</si>
  <si>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</si>
  <si>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</si>
  <si>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</si>
  <si>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</si>
  <si>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</si>
  <si>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</si>
  <si>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</si>
  <si>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</si>
  <si>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</si>
  <si>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</si>
  <si>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</si>
  <si>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</si>
  <si>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</si>
  <si>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</si>
  <si>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</si>
  <si>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</si>
  <si>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</si>
  <si>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</si>
  <si>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</si>
  <si>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</si>
  <si>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</si>
  <si>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</si>
  <si>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</si>
  <si>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</si>
  <si>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</si>
  <si>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</si>
  <si>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</si>
  <si>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</si>
  <si>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</si>
  <si>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</si>
  <si>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</si>
  <si>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</si>
  <si>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</si>
  <si>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</si>
  <si>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</si>
  <si>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</si>
  <si>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</si>
  <si>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</si>
  <si>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</si>
  <si>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</si>
  <si>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</si>
  <si>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</si>
  <si>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</si>
  <si>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</si>
  <si>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</si>
  <si>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</si>
  <si>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</si>
  <si>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</si>
  <si>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</si>
  <si>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</si>
  <si>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</si>
  <si>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</si>
  <si>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</si>
  <si>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</si>
  <si>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</si>
  <si>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</si>
  <si>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</si>
  <si>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</si>
  <si>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</si>
  <si>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</si>
  <si>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</si>
  <si>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</si>
  <si>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</si>
  <si>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</si>
  <si>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</si>
  <si>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</si>
  <si>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</si>
  <si>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</si>
  <si>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</si>
  <si>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</si>
  <si>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</si>
  <si>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</si>
  <si>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</si>
  <si>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</si>
  <si>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</si>
  <si>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</si>
  <si>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</si>
  <si>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</si>
  <si>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</si>
  <si>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</si>
  <si>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</si>
  <si>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</si>
  <si>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</si>
  <si>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</si>
  <si>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</si>
  <si>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</si>
  <si>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</si>
  <si>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</si>
  <si>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</si>
  <si>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</si>
  <si>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</si>
  <si>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</si>
  <si>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</si>
  <si>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</si>
  <si>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</si>
  <si>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</si>
  <si>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</si>
  <si>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</si>
  <si>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</si>
  <si>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</si>
  <si>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</si>
  <si>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</si>
  <si>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</si>
  <si>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</si>
  <si>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</si>
  <si>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</si>
  <si>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</si>
  <si>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</si>
  <si>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</si>
  <si>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</si>
  <si>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</si>
  <si>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</si>
  <si>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</si>
  <si>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</si>
  <si>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</si>
  <si>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</si>
  <si>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</si>
  <si>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</si>
  <si>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</si>
  <si>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</si>
  <si>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</si>
  <si>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</si>
  <si>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</si>
  <si>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</si>
  <si>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</si>
  <si>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</si>
  <si>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</si>
  <si>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</si>
  <si>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</si>
  <si>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</si>
  <si>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</si>
  <si>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</si>
  <si>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</si>
  <si>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</si>
  <si>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</si>
  <si>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</si>
  <si>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</si>
  <si>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</si>
  <si>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</si>
  <si>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</si>
  <si>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</si>
  <si>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</si>
  <si>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</si>
  <si>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</si>
  <si>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</si>
  <si>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</si>
  <si>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</si>
  <si>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</si>
  <si>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</si>
  <si>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</si>
  <si>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</si>
  <si>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</si>
  <si>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</si>
  <si>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</si>
  <si>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</si>
  <si>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</si>
  <si>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</si>
  <si>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</si>
  <si>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</si>
  <si>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</si>
  <si>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</si>
  <si>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</si>
  <si>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</si>
  <si>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</si>
  <si>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</si>
  <si>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</si>
  <si>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</si>
  <si>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</si>
  <si>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</si>
  <si>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</si>
  <si>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</si>
  <si>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</si>
  <si>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</si>
  <si>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</si>
  <si>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</si>
  <si>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</si>
  <si>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</si>
  <si>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</si>
  <si>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</si>
  <si>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</si>
  <si>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</si>
  <si>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</si>
  <si>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</si>
  <si>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</si>
  <si>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</si>
  <si>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</si>
  <si>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</si>
  <si>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</si>
  <si>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</si>
  <si>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</si>
  <si>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</si>
  <si>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</si>
  <si>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</si>
  <si>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</si>
  <si>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</si>
  <si>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</si>
  <si>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</si>
  <si>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</si>
  <si>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</si>
  <si>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</si>
  <si>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</si>
  <si>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</si>
  <si>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</si>
  <si>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</si>
  <si>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</si>
  <si>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</si>
  <si>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</si>
  <si>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</si>
  <si>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</si>
  <si>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</si>
  <si>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</si>
  <si>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</si>
  <si>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</si>
  <si>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</si>
  <si>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</si>
  <si>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</si>
  <si>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</si>
  <si>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</si>
  <si>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</si>
  <si>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</si>
  <si>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</si>
  <si>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</si>
  <si>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</si>
  <si>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</si>
  <si>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</si>
  <si>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</si>
  <si>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</si>
  <si>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</si>
  <si>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</si>
  <si>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</si>
  <si>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</si>
  <si>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</si>
  <si>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</si>
  <si>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</si>
  <si>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</si>
  <si>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</si>
  <si>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</si>
  <si>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</si>
  <si>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</si>
  <si>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</si>
  <si>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</si>
  <si>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</si>
  <si>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</si>
  <si>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</si>
  <si>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</si>
  <si>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</si>
  <si>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</si>
  <si>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</si>
  <si>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</si>
  <si>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</si>
  <si>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</si>
  <si>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</si>
  <si>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</si>
  <si>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</si>
  <si>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</si>
  <si>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</si>
  <si>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</si>
  <si>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</si>
  <si>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</si>
  <si>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</si>
  <si>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</si>
  <si>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</si>
  <si>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</si>
  <si>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</si>
  <si>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</si>
  <si>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</si>
  <si>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</si>
  <si>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</si>
  <si>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</si>
  <si>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</si>
  <si>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</si>
  <si>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</si>
  <si>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</si>
  <si>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</si>
  <si>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</si>
  <si>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</si>
  <si>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</si>
  <si>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</si>
  <si>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</si>
  <si>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</si>
  <si>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</si>
  <si>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</si>
  <si>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</si>
  <si>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</si>
  <si>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</si>
  <si>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</si>
  <si>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</si>
  <si>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</si>
  <si>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</si>
  <si>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</si>
  <si>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</si>
  <si>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</si>
  <si>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</si>
  <si>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</si>
  <si>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</si>
  <si>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</si>
  <si>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</si>
  <si>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</si>
  <si>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</si>
  <si>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</si>
  <si>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</si>
  <si>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</si>
  <si>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</si>
  <si>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</si>
  <si>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</si>
  <si>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</si>
  <si>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</si>
  <si>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</si>
  <si>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</si>
  <si>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</si>
  <si>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</si>
  <si>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</si>
  <si>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</si>
  <si>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</si>
  <si>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</si>
  <si>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</si>
  <si>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</si>
  <si>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</si>
  <si>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</si>
  <si>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</si>
  <si>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</si>
  <si>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</si>
  <si>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</si>
  <si>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</si>
  <si>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</si>
  <si>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</si>
  <si>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</si>
  <si>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</si>
  <si>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</si>
  <si>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</si>
  <si>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</si>
  <si>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</si>
  <si>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</si>
  <si>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</si>
  <si>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</si>
  <si>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</si>
  <si>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</si>
  <si>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</si>
  <si>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</si>
  <si>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</si>
  <si>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</si>
  <si>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</si>
  <si>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</si>
  <si>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</si>
  <si>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</si>
  <si>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</si>
  <si>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</si>
  <si>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</si>
  <si>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</si>
  <si>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</si>
  <si>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</si>
  <si>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</si>
  <si>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</si>
  <si>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</si>
  <si>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</si>
  <si>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</si>
  <si>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</si>
  <si>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</si>
  <si>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</si>
  <si>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</si>
  <si>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</si>
  <si>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</si>
  <si>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</si>
  <si>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</si>
  <si>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</si>
  <si>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</si>
  <si>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</si>
  <si>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</si>
  <si>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</si>
  <si>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</si>
  <si>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</si>
  <si>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</si>
  <si>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</si>
  <si>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</si>
  <si>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</si>
  <si>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</si>
  <si>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</si>
  <si>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</si>
  <si>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</si>
  <si>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</si>
  <si>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</si>
  <si>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</si>
  <si>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</si>
  <si>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</si>
  <si>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</si>
  <si>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</si>
  <si>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</si>
  <si>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</si>
  <si>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</si>
  <si>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</si>
  <si>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</si>
  <si>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</si>
  <si>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</si>
  <si>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</si>
  <si>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</si>
  <si>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</si>
  <si>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</si>
  <si>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</si>
  <si>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</si>
  <si>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</si>
  <si>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</si>
  <si>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</si>
  <si>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</si>
  <si>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</si>
  <si>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</si>
  <si>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</si>
  <si>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</si>
  <si>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</si>
  <si>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</si>
  <si>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</si>
  <si>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</si>
  <si>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</si>
  <si>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</si>
  <si>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</si>
  <si>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</si>
  <si>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</si>
  <si>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</si>
  <si>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</si>
  <si>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</si>
  <si>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</si>
  <si>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</si>
  <si>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</si>
  <si>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</si>
  <si>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</si>
  <si>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</si>
  <si>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</si>
  <si>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</si>
  <si>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</si>
  <si>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</si>
  <si>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</si>
  <si>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</si>
  <si>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</si>
  <si>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</si>
  <si>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</si>
  <si>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</si>
  <si>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</si>
  <si>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</si>
  <si>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</si>
  <si>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</si>
  <si>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</si>
  <si>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</si>
  <si>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</si>
  <si>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</si>
  <si>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</si>
  <si>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</si>
  <si>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</si>
  <si>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</si>
  <si>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</si>
  <si>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</si>
  <si>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</si>
  <si>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</si>
  <si>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</si>
  <si>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</si>
  <si>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</si>
  <si>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</si>
  <si>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</si>
  <si>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</si>
  <si>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</si>
  <si>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</si>
  <si>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</si>
  <si>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</si>
  <si>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</si>
  <si>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</si>
  <si>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</si>
  <si>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</si>
  <si>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</si>
  <si>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</si>
  <si>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</si>
  <si>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</si>
  <si>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</si>
  <si>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</si>
  <si>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</si>
  <si>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</si>
  <si>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</si>
  <si>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</si>
  <si>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</si>
  <si>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</si>
  <si>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</si>
  <si>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</si>
  <si>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</si>
  <si>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</si>
  <si>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</si>
  <si>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</si>
  <si>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</si>
  <si>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</si>
  <si>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</si>
  <si>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</si>
  <si>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</si>
  <si>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</si>
  <si>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</si>
  <si>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</si>
  <si>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</si>
  <si>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</si>
  <si>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</si>
  <si>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</si>
  <si>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</si>
  <si>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</si>
  <si>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</si>
  <si>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</si>
  <si>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</si>
  <si>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</si>
  <si>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</si>
  <si>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</si>
  <si>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</si>
  <si>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</si>
  <si>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</si>
  <si>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</si>
  <si>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</si>
  <si>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</si>
  <si>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</si>
  <si>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</si>
  <si>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</si>
  <si>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</si>
  <si>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</si>
  <si>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</si>
  <si>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</si>
  <si>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</si>
  <si>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</si>
  <si>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</si>
  <si>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</si>
  <si>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</si>
  <si>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</si>
  <si>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</si>
  <si>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</si>
  <si>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</si>
  <si>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</si>
  <si>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</si>
  <si>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</si>
  <si>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</si>
  <si>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</si>
  <si>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</si>
  <si>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</si>
  <si>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</si>
  <si>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</si>
  <si>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</si>
  <si>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</si>
  <si>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</si>
  <si>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</si>
  <si>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</si>
  <si>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</si>
  <si>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</si>
  <si>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</si>
  <si>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</si>
  <si>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</si>
  <si>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</si>
  <si>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</si>
  <si>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</si>
  <si>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</si>
  <si>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</si>
  <si>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</si>
  <si>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</si>
  <si>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</si>
  <si>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</si>
  <si>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</si>
  <si>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</si>
  <si>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</si>
  <si>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</si>
  <si>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</si>
  <si>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</si>
  <si>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</si>
  <si>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</si>
  <si>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</si>
  <si>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</si>
  <si>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</si>
  <si>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</si>
  <si>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</si>
  <si>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</si>
  <si>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</si>
  <si>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</si>
  <si>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</si>
  <si>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</si>
  <si>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</si>
  <si>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</si>
  <si>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</si>
  <si>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</si>
  <si>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</si>
  <si>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</si>
  <si>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</si>
  <si>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</si>
  <si>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</si>
  <si>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</si>
  <si>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</si>
  <si>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</si>
  <si>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</si>
  <si>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</si>
  <si>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</si>
  <si>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</si>
  <si>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</si>
  <si>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</si>
  <si>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</si>
  <si>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</si>
  <si>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</si>
  <si>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</si>
  <si>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</si>
  <si>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</si>
  <si>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</si>
  <si>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</si>
  <si>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</si>
  <si>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</si>
  <si>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</si>
  <si>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</si>
  <si>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</si>
  <si>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</si>
  <si>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</si>
  <si>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</si>
  <si>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</si>
  <si>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</si>
  <si>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</si>
  <si>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</si>
  <si>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</si>
  <si>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</si>
  <si>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</si>
  <si>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</si>
  <si>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</si>
  <si>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</si>
  <si>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</si>
  <si>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</si>
  <si>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</si>
  <si>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</si>
  <si>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</si>
  <si>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</si>
  <si>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</si>
  <si>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</si>
  <si>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</si>
  <si>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</si>
  <si>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</si>
  <si>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</si>
  <si>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</si>
  <si>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</si>
  <si>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</si>
  <si>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</si>
  <si>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</si>
  <si>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</si>
  <si>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</si>
  <si>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</si>
  <si>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</si>
  <si>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</si>
  <si>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</si>
  <si>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</si>
  <si>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</si>
  <si>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</si>
  <si>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</si>
  <si>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</si>
  <si>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</si>
  <si>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</si>
  <si>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</si>
  <si>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</si>
  <si>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</si>
  <si>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</si>
  <si>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</si>
  <si>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</si>
  <si>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</si>
  <si>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</si>
  <si>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</si>
  <si>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</si>
  <si>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</si>
  <si>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</si>
  <si>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</si>
  <si>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</si>
  <si>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</si>
  <si>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</si>
  <si>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</si>
  <si>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</si>
  <si>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</si>
  <si>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</si>
  <si>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</si>
  <si>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</si>
  <si>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</si>
  <si>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</si>
  <si>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</si>
  <si>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</si>
  <si>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</si>
  <si>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</si>
  <si>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</si>
  <si>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</si>
  <si>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</si>
  <si>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</si>
  <si>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</si>
  <si>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</si>
  <si>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</si>
  <si>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</si>
  <si>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</si>
  <si>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</si>
  <si>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</si>
  <si>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</si>
  <si>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</si>
  <si>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</si>
  <si>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</si>
  <si>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</si>
  <si>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</si>
  <si>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</si>
  <si>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</si>
  <si>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</si>
  <si>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</si>
  <si>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</si>
  <si>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</si>
  <si>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</si>
  <si>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</si>
  <si>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</si>
  <si>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</si>
  <si>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</si>
  <si>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</si>
  <si>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</si>
  <si>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</si>
  <si>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</si>
  <si>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</si>
  <si>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</si>
  <si>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</si>
  <si>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</si>
  <si>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</si>
  <si>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</si>
  <si>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</si>
  <si>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</si>
  <si>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</si>
  <si>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</si>
  <si>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</si>
  <si>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</si>
  <si>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</si>
  <si>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</si>
  <si>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</si>
  <si>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</si>
  <si>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</si>
  <si>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</si>
  <si>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</si>
  <si>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</si>
  <si>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</si>
  <si>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</si>
  <si>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</si>
  <si>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</si>
  <si>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</si>
  <si>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</si>
  <si>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</si>
  <si>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</si>
  <si>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</si>
  <si>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</si>
  <si>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</si>
  <si>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</si>
  <si>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</si>
  <si>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</si>
  <si>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</si>
  <si>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</si>
  <si>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</si>
  <si>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</si>
  <si>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</si>
  <si>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</si>
  <si>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</si>
  <si>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</si>
  <si>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</si>
  <si>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</si>
  <si>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</si>
  <si>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</si>
  <si>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</si>
  <si>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</si>
  <si>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</si>
  <si>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</si>
  <si>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</si>
  <si>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</si>
  <si>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</si>
  <si>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</si>
  <si>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</si>
  <si>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</si>
  <si>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</si>
  <si>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</si>
  <si>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</si>
  <si>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</si>
  <si>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</si>
  <si>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</si>
  <si>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</si>
  <si>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</si>
  <si>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</si>
  <si>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</si>
  <si>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</si>
  <si>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</si>
  <si>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</si>
  <si>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</si>
  <si>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</si>
  <si>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</si>
  <si>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</si>
  <si>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</si>
  <si>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</si>
  <si>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</si>
  <si>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</si>
  <si>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</si>
  <si>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</si>
  <si>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</si>
  <si>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</si>
  <si>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</si>
  <si>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</si>
  <si>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</si>
  <si>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</si>
  <si>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</si>
  <si>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</si>
  <si>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</si>
  <si>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</si>
  <si>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</si>
  <si>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</si>
  <si>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</si>
  <si>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</si>
  <si>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</si>
  <si>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</si>
  <si>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</si>
  <si>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</si>
  <si>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</si>
  <si>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</si>
  <si>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</si>
  <si>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</si>
  <si>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</si>
  <si>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</si>
  <si>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</si>
  <si>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</si>
  <si>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</si>
  <si>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</si>
  <si>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</si>
  <si>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</si>
  <si>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</si>
  <si>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</si>
  <si>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</si>
  <si>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</si>
  <si>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</si>
  <si>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</si>
  <si>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</si>
  <si>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</si>
  <si>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</si>
  <si>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</si>
  <si>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</si>
  <si>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</si>
  <si>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</si>
  <si>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</si>
  <si>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</si>
  <si>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</si>
  <si>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</si>
  <si>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</si>
  <si>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</si>
  <si>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</si>
  <si>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</si>
  <si>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</si>
  <si>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</si>
  <si>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</si>
  <si>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</si>
  <si>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</si>
  <si>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</si>
  <si>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</si>
  <si>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</si>
  <si>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</si>
  <si>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</si>
  <si>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</si>
  <si>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</si>
  <si>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</si>
  <si>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</si>
  <si>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</si>
  <si>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</si>
  <si>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</si>
  <si>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</si>
  <si>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</si>
  <si>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</si>
  <si>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</si>
  <si>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</si>
  <si>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</si>
  <si>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</si>
  <si>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</si>
  <si>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</si>
  <si>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</si>
  <si>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</si>
  <si>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</si>
  <si>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</si>
  <si>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</si>
  <si>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</si>
  <si>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</si>
  <si>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</si>
  <si>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</si>
  <si>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</si>
  <si>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</si>
  <si>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</si>
  <si>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</si>
  <si>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</si>
  <si>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</si>
  <si>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</si>
  <si>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</si>
  <si>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</si>
  <si>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</si>
  <si>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</si>
  <si>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</si>
  <si>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</si>
  <si>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</si>
  <si>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</si>
  <si>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</si>
  <si>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</si>
  <si>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</si>
  <si>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</si>
  <si>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</si>
  <si>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</si>
  <si>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</si>
  <si>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</si>
  <si>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</si>
  <si>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</si>
  <si>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</si>
  <si>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</si>
  <si>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</si>
  <si>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</si>
  <si>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</si>
  <si>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</si>
  <si>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</si>
  <si>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</si>
  <si>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</si>
  <si>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</si>
  <si>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</si>
  <si>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</si>
  <si>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</si>
  <si>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</si>
  <si>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</si>
  <si>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</si>
  <si>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</si>
  <si>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</si>
  <si>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</si>
  <si>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</si>
  <si>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</si>
  <si>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</si>
  <si>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</si>
  <si>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</si>
  <si>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</si>
  <si>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</si>
  <si>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</si>
  <si>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</si>
  <si>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</si>
  <si>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</si>
  <si>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</si>
  <si>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</si>
  <si>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</si>
  <si>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</si>
  <si>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</si>
  <si>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</si>
  <si>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</si>
  <si>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</si>
  <si>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</si>
  <si>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</si>
  <si>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</si>
  <si>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</si>
  <si>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</si>
  <si>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</si>
  <si>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</si>
  <si>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</si>
  <si>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</si>
  <si>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</si>
  <si>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</si>
  <si>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</si>
  <si>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</si>
  <si>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</si>
  <si>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</si>
  <si>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</si>
  <si>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</si>
  <si>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</si>
  <si>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</si>
  <si>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</si>
  <si>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</si>
  <si>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</si>
  <si>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</si>
  <si>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</si>
  <si>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</si>
  <si>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</si>
  <si>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</si>
  <si>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</si>
  <si>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</si>
  <si>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</si>
  <si>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</si>
  <si>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</si>
  <si>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</si>
  <si>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</si>
  <si>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</si>
  <si>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</si>
  <si>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</si>
  <si>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</si>
  <si>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</si>
  <si>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</si>
  <si>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</si>
  <si>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</si>
  <si>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</si>
  <si>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</si>
  <si>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</si>
  <si>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</si>
  <si>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</si>
  <si>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</si>
  <si>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</si>
  <si>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</si>
  <si>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</si>
  <si>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</si>
  <si>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</si>
  <si>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</si>
  <si>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</si>
  <si>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</si>
  <si>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</si>
  <si>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</si>
  <si>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</si>
  <si>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</si>
  <si>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</si>
  <si>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</si>
  <si>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</si>
  <si>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</si>
  <si>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</si>
  <si>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</si>
  <si>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</si>
  <si>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</si>
  <si>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</si>
  <si>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</si>
  <si>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</si>
  <si>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</si>
  <si>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</si>
  <si>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</si>
  <si>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</si>
  <si>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</si>
  <si>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</si>
  <si>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</si>
  <si>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</si>
  <si>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</si>
  <si>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</si>
  <si>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</si>
  <si>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</si>
  <si>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</si>
  <si>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</si>
  <si>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</si>
  <si>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</si>
  <si>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</si>
  <si>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</si>
  <si>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</si>
  <si>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</si>
  <si>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</si>
  <si>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</si>
  <si>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</si>
  <si>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</si>
  <si>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</si>
  <si>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</si>
  <si>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</si>
  <si>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</si>
  <si>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</si>
  <si>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</si>
  <si>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</si>
  <si>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</si>
  <si>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</si>
  <si>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</si>
  <si>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</si>
  <si>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</si>
  <si>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</si>
  <si>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</si>
  <si>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</si>
  <si>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</si>
  <si>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</si>
  <si>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</si>
  <si>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</si>
  <si>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</si>
  <si>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</si>
  <si>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</si>
  <si>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</si>
  <si>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</si>
  <si>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</si>
  <si>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</si>
  <si>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</si>
  <si>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</si>
  <si>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</si>
  <si>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</si>
  <si>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</si>
  <si>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</si>
  <si>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</si>
  <si>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</si>
  <si>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</si>
  <si>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</si>
  <si>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</si>
  <si>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</si>
  <si>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</si>
  <si>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</si>
  <si>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</si>
  <si>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</si>
  <si>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</si>
  <si>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</si>
  <si>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</si>
  <si>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</si>
  <si>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</si>
  <si>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</si>
  <si>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</si>
  <si>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</si>
  <si>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</si>
  <si>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</si>
  <si>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</si>
  <si>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</si>
  <si>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</si>
  <si>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</si>
  <si>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</si>
  <si>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</si>
  <si>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</si>
  <si>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</si>
  <si>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</si>
  <si>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</si>
  <si>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</si>
  <si>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</si>
  <si>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</si>
  <si>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</si>
  <si>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</si>
  <si>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</si>
  <si>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</si>
  <si>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</si>
  <si>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</si>
  <si>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</si>
  <si>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</si>
  <si>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</si>
  <si>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</si>
  <si>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</si>
  <si>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</si>
  <si>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</si>
  <si>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</si>
  <si>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</si>
  <si>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</si>
  <si>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</si>
  <si>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</si>
  <si>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</si>
  <si>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</si>
  <si>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</si>
  <si>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</si>
  <si>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</si>
  <si>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</si>
  <si>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</si>
  <si>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</si>
  <si>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</si>
  <si>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</si>
  <si>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</si>
  <si>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</si>
  <si>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</si>
  <si>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</si>
  <si>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</si>
  <si>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</si>
  <si>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</si>
  <si>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</si>
  <si>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</si>
  <si>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</si>
  <si>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</si>
  <si>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</si>
  <si>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</si>
  <si>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</si>
  <si>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</si>
  <si>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</si>
  <si>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</si>
  <si>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</si>
  <si>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</si>
  <si>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</si>
  <si>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</si>
  <si>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</si>
  <si>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</si>
  <si>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</si>
  <si>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</si>
  <si>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</si>
  <si>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</si>
  <si>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</si>
  <si>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</si>
  <si>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</si>
  <si>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</si>
  <si>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</si>
  <si>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</si>
  <si>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</si>
  <si>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</si>
  <si>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</si>
  <si>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</si>
  <si>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</si>
  <si>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</si>
  <si>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</si>
  <si>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</si>
  <si>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</si>
  <si>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</si>
  <si>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</si>
  <si>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</si>
  <si>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</si>
  <si>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</si>
  <si>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</si>
  <si>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</si>
  <si>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</si>
  <si>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</si>
  <si>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</si>
  <si>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</si>
  <si>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</si>
  <si>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</si>
  <si>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</si>
  <si>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</si>
  <si>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</si>
  <si>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</si>
  <si>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</si>
  <si>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</si>
  <si>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</si>
  <si>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</si>
  <si>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</si>
  <si>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</si>
  <si>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</si>
  <si>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</si>
  <si>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</si>
  <si>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</si>
  <si>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</si>
  <si>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</si>
  <si>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</si>
  <si>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</si>
  <si>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</si>
  <si>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</si>
  <si>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</si>
  <si>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</si>
  <si>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</si>
  <si>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</si>
  <si>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</si>
  <si>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</si>
  <si>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</si>
  <si>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</si>
  <si>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</si>
  <si>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</si>
  <si>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</si>
  <si>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</si>
  <si>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</si>
  <si>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</si>
  <si>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</si>
  <si>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</si>
  <si>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</si>
  <si>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</si>
  <si>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</si>
  <si>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</si>
  <si>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</si>
  <si>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</si>
  <si>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</si>
  <si>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</si>
  <si>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</si>
  <si>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</si>
  <si>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</si>
  <si>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</si>
  <si>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</si>
  <si>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</si>
  <si>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</si>
  <si>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</si>
  <si>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</si>
  <si>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</si>
  <si>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</si>
  <si>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</si>
  <si>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</si>
  <si>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</si>
  <si>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</si>
  <si>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</si>
  <si>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</si>
  <si>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</si>
  <si>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</si>
  <si>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</si>
  <si>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</si>
  <si>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</si>
  <si>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</si>
  <si>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</si>
  <si>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</si>
  <si>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</si>
  <si>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</si>
  <si>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</si>
  <si>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</si>
  <si>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</si>
  <si>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</si>
  <si>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</si>
  <si>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</si>
  <si>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</si>
  <si>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</si>
  <si>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</si>
  <si>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</si>
  <si>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</si>
  <si>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</si>
  <si>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</si>
  <si>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</si>
  <si>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</si>
  <si>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</si>
  <si>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</si>
  <si>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</si>
  <si>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</si>
  <si>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</si>
  <si>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</si>
  <si>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</si>
  <si>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</si>
  <si>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</si>
  <si>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</si>
  <si>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</si>
  <si>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</si>
  <si>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</si>
  <si>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</si>
  <si>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</si>
  <si>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</si>
  <si>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</si>
  <si>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</si>
  <si>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</si>
  <si>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</si>
  <si>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</si>
  <si>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</si>
  <si>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</si>
  <si>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</si>
  <si>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</si>
  <si>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</si>
  <si>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</si>
  <si>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</si>
  <si>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</si>
  <si>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</si>
  <si>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</si>
  <si>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</si>
  <si>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</si>
  <si>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</si>
  <si>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</si>
  <si>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</si>
  <si>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</si>
  <si>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</si>
  <si>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</si>
  <si>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</si>
  <si>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</si>
  <si>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</si>
  <si>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</si>
  <si>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</si>
  <si>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</si>
  <si>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</si>
  <si>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</si>
  <si>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</si>
  <si>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</si>
  <si>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</si>
  <si>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</si>
  <si>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</si>
  <si>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</si>
  <si>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</si>
  <si>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</si>
  <si>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</si>
  <si>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</si>
  <si>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</si>
  <si>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</si>
  <si>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</si>
  <si>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</si>
  <si>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</si>
  <si>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</si>
  <si>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</si>
  <si>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</si>
  <si>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</si>
  <si>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</si>
  <si>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</si>
  <si>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</si>
  <si>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</si>
  <si>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</si>
  <si>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</si>
  <si>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</si>
  <si>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</si>
  <si>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</si>
  <si>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</si>
  <si>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</si>
  <si>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</si>
  <si>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</si>
  <si>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</si>
  <si>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</si>
  <si>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</si>
  <si>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</si>
  <si>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</si>
  <si>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</si>
  <si>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</si>
  <si>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</si>
  <si>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</si>
  <si>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</si>
  <si>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</si>
  <si>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</si>
  <si>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</si>
  <si>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</si>
  <si>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</si>
  <si>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</si>
  <si>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</si>
  <si>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</si>
  <si>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</si>
  <si>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</si>
  <si>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</si>
  <si>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</si>
  <si>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</si>
  <si>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</si>
  <si>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</si>
  <si>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</si>
  <si>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</si>
  <si>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</si>
  <si>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</si>
  <si>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</si>
  <si>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</si>
  <si>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</si>
  <si>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</si>
  <si>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</si>
  <si>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</si>
  <si>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</si>
  <si>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</si>
  <si>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</si>
  <si>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</si>
  <si>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</si>
  <si>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</si>
  <si>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</si>
  <si>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</si>
  <si>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</si>
  <si>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</si>
  <si>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</si>
  <si>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</si>
  <si>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</si>
  <si>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</si>
  <si>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</si>
  <si>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</si>
  <si>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</si>
  <si>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</si>
  <si>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</si>
  <si>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</si>
  <si>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</si>
  <si>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</si>
  <si>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</si>
  <si>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</si>
  <si>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</si>
  <si>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</si>
  <si>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</si>
  <si>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</si>
  <si>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</si>
  <si>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</si>
  <si>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</si>
  <si>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</si>
  <si>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</si>
  <si>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</si>
  <si>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</si>
  <si>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</si>
  <si>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</si>
  <si>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</si>
  <si>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</si>
  <si>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</si>
  <si>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</si>
  <si>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</si>
  <si>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</si>
  <si>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</si>
  <si>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</si>
  <si>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</si>
  <si>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</si>
  <si>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</si>
  <si>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</si>
  <si>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</si>
  <si>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</si>
  <si>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</si>
  <si>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</si>
  <si>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</si>
  <si>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</si>
  <si>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</si>
  <si>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</si>
  <si>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</si>
  <si>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</si>
  <si>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</si>
  <si>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</si>
  <si>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</si>
  <si>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</si>
  <si>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</si>
  <si>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</si>
  <si>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</si>
  <si>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</si>
  <si>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</si>
  <si>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</si>
  <si>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</si>
  <si>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</si>
  <si>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</si>
  <si>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</si>
  <si>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</si>
  <si>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</si>
  <si>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</si>
  <si>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</si>
  <si>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</si>
  <si>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</si>
  <si>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</si>
  <si>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</si>
  <si>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</si>
  <si>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</si>
  <si>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</si>
  <si>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</si>
  <si>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</si>
  <si>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</si>
  <si>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</si>
  <si>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</si>
  <si>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</si>
  <si>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</si>
  <si>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</si>
  <si>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</si>
  <si>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</si>
  <si>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</si>
  <si>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</si>
  <si>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</si>
  <si>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</si>
  <si>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</si>
  <si>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</si>
  <si>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</si>
  <si>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</si>
  <si>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</si>
  <si>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</si>
  <si>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</si>
  <si>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</si>
  <si>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</si>
  <si>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</si>
  <si>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</si>
  <si>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</si>
  <si>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</si>
  <si>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</si>
  <si>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</si>
  <si>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</si>
  <si>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</si>
  <si>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</si>
  <si>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</si>
  <si>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</si>
  <si>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</si>
  <si>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</si>
  <si>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</si>
  <si>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</si>
  <si>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</si>
  <si>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</si>
  <si>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</si>
  <si>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</si>
  <si>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</si>
  <si>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</si>
  <si>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</si>
  <si>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</si>
  <si>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</si>
  <si>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</si>
  <si>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</si>
  <si>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</si>
  <si>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</si>
  <si>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</si>
  <si>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</si>
  <si>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</si>
  <si>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</si>
  <si>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</si>
  <si>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</si>
  <si>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</si>
  <si>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</si>
  <si>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</si>
  <si>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</si>
  <si>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</si>
  <si>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</si>
  <si>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</si>
  <si>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</si>
  <si>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</si>
  <si>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</si>
  <si>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</si>
  <si>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</si>
  <si>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</si>
  <si>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</si>
  <si>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</si>
  <si>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</si>
  <si>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</si>
  <si>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</si>
  <si>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</si>
  <si>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</si>
  <si>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</si>
  <si>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</si>
  <si>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</si>
  <si>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</si>
  <si>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</si>
  <si>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</si>
  <si>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</si>
  <si>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</si>
  <si>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</si>
  <si>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</si>
  <si>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</si>
  <si>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</si>
  <si>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</si>
  <si>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</si>
  <si>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</si>
  <si>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</si>
  <si>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</si>
  <si>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</si>
  <si>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</si>
  <si>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</si>
  <si>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</si>
  <si>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</si>
  <si>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</si>
  <si>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</si>
  <si>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</si>
  <si>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</si>
  <si>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</si>
  <si>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</si>
  <si>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</si>
  <si>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</si>
  <si>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</si>
  <si>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</si>
  <si>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</si>
  <si>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</si>
  <si>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</si>
  <si>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</si>
  <si>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</si>
  <si>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</si>
  <si>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</si>
  <si>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</si>
  <si>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</si>
  <si>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</si>
  <si>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</si>
  <si>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</si>
  <si>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</si>
  <si>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</si>
  <si>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</si>
  <si>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</si>
  <si>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</si>
  <si>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</si>
  <si>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</si>
  <si>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</si>
  <si>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</si>
  <si>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</si>
  <si>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</si>
  <si>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</si>
  <si>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</si>
  <si>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</si>
  <si>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</si>
  <si>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</si>
  <si>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</si>
  <si>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</si>
  <si>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</si>
  <si>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</si>
  <si>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</si>
  <si>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</si>
  <si>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</si>
  <si>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</si>
  <si>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</si>
  <si>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</si>
  <si>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</si>
  <si>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</si>
  <si>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</si>
  <si>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</si>
  <si>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</si>
  <si>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</si>
  <si>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</si>
  <si>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</si>
  <si>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</si>
  <si>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</si>
  <si>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</si>
  <si>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</si>
  <si>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</si>
  <si>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</si>
  <si>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</si>
  <si>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</si>
  <si>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</si>
  <si>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</si>
  <si>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</si>
  <si>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</si>
  <si>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</si>
  <si>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</si>
  <si>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</si>
  <si>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</si>
  <si>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</si>
  <si>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</si>
  <si>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</si>
  <si>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</si>
  <si>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</si>
  <si>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</si>
  <si>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</si>
  <si>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</si>
  <si>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</si>
  <si>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</si>
  <si>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</si>
  <si>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</si>
  <si>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</si>
  <si>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</si>
  <si>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</si>
  <si>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</si>
  <si>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</si>
  <si>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</si>
  <si>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</si>
  <si>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</si>
  <si>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</si>
  <si>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</si>
  <si>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</si>
  <si>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</si>
  <si>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</si>
  <si>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</si>
  <si>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</si>
  <si>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</si>
  <si>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</si>
  <si>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</si>
  <si>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</si>
  <si>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</si>
  <si>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</si>
  <si>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</si>
  <si>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</si>
  <si>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</si>
  <si>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</si>
  <si>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</si>
  <si>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</si>
  <si>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</si>
  <si>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</si>
  <si>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</si>
  <si>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</si>
  <si>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</si>
  <si>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</si>
  <si>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</si>
  <si>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</si>
  <si>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</si>
  <si>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</si>
  <si>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</si>
  <si>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</si>
  <si>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</si>
  <si>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</si>
  <si>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</si>
  <si>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</si>
  <si>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</si>
  <si>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</si>
  <si>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</si>
  <si>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</si>
  <si>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</si>
  <si>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</si>
  <si>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</si>
  <si>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</si>
  <si>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</si>
  <si>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</si>
  <si>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</si>
  <si>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</si>
  <si>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</si>
  <si>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</si>
  <si>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</si>
  <si>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</si>
  <si>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</si>
  <si>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</si>
  <si>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</si>
  <si>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</si>
  <si>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</si>
  <si>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</si>
  <si>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</si>
  <si>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</si>
  <si>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</si>
  <si>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</si>
  <si>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</si>
  <si>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</si>
  <si>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</si>
  <si>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</si>
  <si>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</si>
  <si>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</si>
  <si>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</si>
  <si>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</si>
  <si>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</si>
  <si>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</si>
  <si>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</si>
  <si>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</si>
  <si>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</si>
  <si>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</si>
  <si>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</si>
  <si>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</si>
  <si>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</si>
  <si>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</si>
  <si>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</si>
  <si>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</si>
  <si>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</si>
  <si>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</si>
  <si>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</si>
  <si>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</si>
  <si>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</si>
  <si>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</si>
  <si>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</si>
  <si>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</si>
  <si>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</si>
  <si>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</si>
  <si>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</si>
  <si>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</si>
  <si>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</si>
  <si>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</si>
  <si>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</si>
  <si>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</si>
  <si>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</si>
  <si>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</si>
  <si>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</si>
  <si>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</si>
  <si>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</si>
  <si>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</si>
  <si>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</si>
  <si>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</si>
  <si>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</si>
  <si>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</si>
  <si>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</si>
  <si>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</si>
  <si>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</si>
  <si>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</si>
  <si>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</si>
  <si>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</si>
  <si>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</si>
  <si>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</si>
  <si>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</si>
  <si>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</si>
  <si>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</si>
  <si>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</si>
  <si>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</si>
  <si>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</si>
  <si>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</si>
  <si>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</si>
  <si>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</si>
  <si>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</si>
  <si>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</si>
  <si>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</si>
  <si>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</si>
  <si>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</si>
  <si>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</si>
  <si>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</si>
  <si>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</si>
  <si>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</si>
  <si>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</si>
  <si>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</si>
  <si>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</si>
  <si>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</si>
  <si>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</si>
  <si>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</si>
  <si>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</si>
  <si>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</si>
  <si>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</si>
  <si>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</si>
  <si>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</si>
  <si>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</si>
  <si>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</si>
  <si>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</si>
  <si>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</si>
  <si>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</si>
  <si>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</si>
  <si>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</si>
  <si>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</si>
  <si>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</si>
  <si>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</si>
  <si>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</si>
  <si>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</si>
  <si>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</si>
  <si>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</si>
  <si>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</si>
  <si>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</si>
  <si>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</si>
  <si>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</si>
  <si>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</si>
  <si>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</si>
  <si>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</si>
  <si>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</si>
  <si>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</si>
  <si>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</si>
  <si>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</si>
  <si>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</si>
  <si>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</si>
  <si>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</si>
  <si>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</si>
  <si>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</si>
  <si>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</si>
  <si>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</si>
  <si>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</si>
  <si>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</si>
  <si>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</si>
  <si>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</si>
  <si>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</si>
  <si>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</si>
  <si>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</si>
  <si>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</si>
  <si>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</si>
  <si>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</si>
  <si>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</si>
  <si>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</si>
  <si>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</si>
  <si>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</si>
  <si>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</si>
  <si>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</si>
  <si>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</si>
  <si>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</si>
  <si>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</si>
  <si>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</si>
  <si>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</si>
  <si>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</si>
  <si>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</si>
  <si>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</si>
  <si>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</si>
  <si>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</si>
  <si>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</si>
  <si>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</si>
  <si>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</si>
  <si>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</si>
  <si>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</si>
  <si>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</si>
  <si>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</si>
  <si>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</si>
  <si>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</si>
  <si>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</si>
  <si>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</si>
  <si>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</si>
  <si>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</si>
  <si>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</si>
  <si>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</si>
  <si>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</si>
  <si>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</si>
  <si>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</si>
  <si>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</si>
  <si>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</si>
  <si>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</si>
  <si>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</si>
  <si>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</si>
  <si>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</si>
  <si>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</si>
  <si>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</si>
  <si>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</si>
  <si>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</si>
  <si>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</si>
  <si>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</si>
  <si>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</si>
  <si>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</si>
  <si>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</si>
  <si>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</si>
  <si>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</si>
  <si>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</si>
  <si>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</si>
  <si>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</si>
  <si>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</si>
  <si>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</si>
  <si>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</si>
  <si>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</si>
  <si>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</si>
  <si>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</si>
  <si>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</si>
  <si>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</si>
  <si>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</si>
  <si>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</si>
  <si>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</si>
  <si>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</si>
  <si>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</si>
  <si>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</si>
  <si>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</si>
  <si>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</si>
  <si>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</si>
  <si>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</si>
  <si>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</si>
  <si>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</si>
  <si>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</si>
  <si>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</si>
  <si>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</si>
  <si>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</si>
  <si>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</si>
  <si>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</si>
  <si>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</si>
  <si>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</si>
  <si>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</si>
  <si>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</si>
  <si>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</si>
  <si>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</si>
  <si>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</si>
  <si>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</si>
  <si>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</si>
  <si>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</si>
  <si>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</si>
  <si>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</si>
  <si>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</si>
  <si>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</si>
  <si>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</si>
  <si>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</si>
  <si>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</si>
  <si>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</si>
  <si>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</si>
  <si>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</si>
  <si>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</si>
  <si>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</si>
  <si>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</si>
  <si>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</si>
  <si>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</si>
  <si>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</si>
  <si>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</si>
  <si>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</si>
  <si>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</si>
  <si>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</si>
  <si>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</si>
  <si>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</si>
  <si>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</si>
  <si>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</si>
  <si>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</si>
  <si>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</si>
  <si>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</si>
  <si>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</si>
  <si>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</si>
  <si>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</si>
  <si>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</si>
  <si>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</si>
  <si>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</si>
  <si>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</si>
  <si>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</si>
  <si>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</si>
  <si>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</si>
  <si>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</si>
  <si>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</si>
  <si>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</si>
  <si>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</si>
  <si>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</si>
  <si>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</si>
  <si>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</si>
  <si>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</si>
  <si>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</si>
  <si>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</si>
  <si>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</si>
  <si>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</si>
  <si>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</si>
  <si>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</si>
  <si>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</si>
  <si>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</si>
  <si>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</si>
  <si>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</si>
  <si>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</si>
  <si>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</si>
  <si>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</si>
  <si>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</si>
  <si>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</si>
  <si>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</si>
  <si>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</si>
  <si>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</si>
  <si>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</si>
  <si>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</si>
  <si>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</si>
  <si>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</si>
  <si>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</si>
  <si>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</si>
  <si>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</si>
  <si>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</si>
  <si>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</si>
  <si>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</si>
  <si>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</si>
  <si>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</si>
  <si>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</si>
  <si>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</si>
  <si>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</si>
  <si>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</si>
  <si>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</si>
  <si>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</si>
  <si>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</si>
  <si>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</si>
  <si>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</si>
  <si>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</si>
  <si>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</si>
  <si>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</si>
  <si>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</si>
  <si>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</si>
  <si>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</si>
  <si>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</si>
  <si>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</si>
  <si>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</si>
  <si>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</si>
  <si>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</si>
  <si>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</si>
  <si>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</si>
  <si>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</si>
  <si>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</si>
  <si>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</si>
  <si>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</si>
  <si>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</si>
  <si>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</si>
  <si>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</si>
  <si>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</si>
  <si>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</si>
  <si>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</si>
  <si>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</si>
  <si>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</si>
  <si>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</si>
  <si>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</si>
  <si>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</si>
  <si>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</si>
  <si>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</si>
  <si>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</si>
  <si>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</si>
  <si>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</si>
  <si>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</si>
  <si>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</si>
  <si>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</si>
  <si>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</si>
  <si>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</si>
  <si>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</si>
  <si>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</si>
  <si>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</si>
  <si>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</si>
  <si>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</si>
  <si>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</si>
  <si>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</si>
  <si>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</si>
  <si>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</si>
  <si>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</si>
  <si>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</si>
  <si>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</si>
  <si>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</si>
  <si>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</si>
  <si>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</si>
  <si>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</si>
  <si>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</si>
  <si>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</si>
  <si>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</si>
  <si>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</si>
  <si>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</si>
  <si>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</si>
  <si>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</si>
  <si>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</si>
  <si>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</si>
  <si>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</si>
  <si>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</si>
  <si>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</si>
  <si>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</si>
  <si>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</si>
  <si>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</si>
  <si>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</si>
  <si>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</si>
  <si>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</si>
  <si>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</si>
  <si>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</si>
  <si>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</si>
  <si>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</si>
  <si>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</si>
  <si>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</si>
  <si>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</si>
  <si>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</si>
  <si>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</si>
  <si>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</si>
  <si>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</si>
  <si>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</si>
  <si>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</si>
  <si>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</si>
  <si>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</si>
  <si>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</si>
  <si>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</si>
  <si>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</si>
  <si>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</si>
  <si>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</si>
  <si>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</si>
  <si>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</si>
  <si>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</si>
  <si>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</si>
  <si>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</si>
  <si>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</si>
  <si>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</si>
  <si>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</si>
  <si>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</si>
  <si>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</si>
  <si>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</si>
  <si>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</si>
  <si>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</si>
  <si>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</si>
  <si>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</si>
  <si>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</si>
  <si>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</si>
  <si>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</si>
  <si>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</si>
  <si>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</si>
  <si>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</si>
  <si>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</si>
  <si>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</si>
  <si>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</si>
  <si>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</si>
  <si>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</si>
  <si>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</si>
  <si>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</si>
  <si>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</si>
  <si>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</si>
  <si>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</si>
  <si>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</si>
  <si>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</si>
  <si>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</si>
  <si>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</si>
  <si>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</si>
  <si>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</si>
  <si>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</si>
  <si>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</si>
  <si>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</si>
  <si>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</si>
  <si>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</si>
  <si>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</si>
  <si>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</si>
  <si>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</si>
  <si>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</si>
  <si>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</si>
  <si>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</si>
  <si>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</si>
  <si>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</si>
  <si>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</si>
  <si>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</si>
  <si>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</si>
  <si>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</si>
  <si>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</si>
  <si>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</si>
  <si>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</si>
  <si>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</si>
  <si>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</si>
  <si>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</si>
  <si>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</si>
  <si>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</si>
  <si>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</si>
  <si>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</si>
  <si>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</si>
  <si>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</si>
  <si>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</si>
  <si>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</si>
  <si>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</si>
  <si>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</si>
  <si>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</si>
  <si>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</si>
  <si>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</si>
  <si>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</si>
  <si>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</si>
  <si>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</si>
  <si>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</si>
  <si>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</si>
  <si>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</si>
  <si>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</si>
  <si>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</si>
  <si>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</si>
  <si>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</si>
  <si>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</si>
  <si>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</si>
  <si>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</si>
  <si>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</si>
  <si>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</si>
  <si>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</si>
  <si>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</si>
  <si>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</si>
  <si>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</si>
  <si>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</si>
  <si>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</si>
  <si>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</si>
  <si>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</si>
  <si>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</si>
  <si>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</si>
  <si>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</si>
  <si>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</si>
  <si>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</si>
  <si>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</si>
  <si>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</si>
  <si>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</si>
  <si>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</si>
  <si>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</si>
  <si>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</si>
  <si>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</si>
  <si>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</si>
  <si>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</si>
  <si>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</si>
  <si>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</si>
  <si>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</si>
  <si>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</si>
  <si>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</si>
  <si>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</si>
  <si>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</si>
  <si>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</si>
  <si>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</si>
  <si>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</si>
  <si>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</si>
  <si>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</si>
  <si>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</si>
  <si>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</si>
  <si>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</si>
  <si>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</si>
  <si>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</si>
  <si>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</si>
  <si>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</si>
  <si>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</si>
  <si>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</si>
  <si>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</si>
  <si>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</si>
  <si>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</si>
  <si>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</si>
  <si>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</si>
  <si>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</si>
  <si>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</si>
  <si>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</si>
  <si>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</si>
  <si>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</si>
  <si>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</si>
  <si>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</si>
  <si>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</si>
  <si>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</si>
  <si>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</si>
  <si>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</si>
  <si>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</si>
  <si>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</si>
  <si>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</si>
  <si>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</si>
  <si>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</si>
  <si>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</si>
  <si>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</si>
  <si>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</si>
  <si>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</si>
  <si>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</si>
  <si>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</si>
  <si>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</si>
  <si>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</si>
  <si>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</si>
  <si>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</si>
  <si>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</si>
  <si>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</si>
  <si>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</si>
  <si>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</si>
  <si>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</si>
  <si>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</si>
  <si>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</si>
  <si>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</si>
  <si>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</si>
  <si>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</si>
  <si>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</si>
  <si>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</si>
  <si>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</si>
  <si>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</si>
  <si>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</si>
  <si>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</si>
  <si>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</si>
  <si>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</si>
  <si>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</si>
  <si>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</si>
  <si>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</si>
  <si>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</si>
  <si>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</si>
  <si>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</si>
  <si>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</si>
  <si>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</si>
  <si>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</si>
  <si>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</si>
  <si>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</si>
  <si>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</si>
  <si>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</si>
  <si>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</si>
  <si>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</si>
  <si>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</si>
  <si>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</si>
  <si>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</si>
  <si>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</si>
  <si>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</si>
  <si>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</si>
  <si>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</si>
  <si>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</si>
  <si>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</si>
  <si>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</si>
  <si>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</si>
  <si>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</si>
  <si>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</si>
  <si>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</si>
  <si>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</si>
  <si>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</si>
  <si>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</si>
  <si>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</si>
  <si>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</si>
  <si>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</si>
  <si>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</si>
  <si>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</si>
  <si>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</si>
  <si>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</si>
  <si>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</si>
  <si>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</si>
  <si>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</si>
  <si>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</si>
  <si>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</si>
  <si>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</si>
  <si>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</si>
  <si>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</si>
  <si>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</si>
  <si>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</si>
  <si>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</si>
  <si>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</si>
  <si>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</si>
  <si>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</si>
  <si>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</si>
  <si>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</si>
  <si>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</si>
  <si>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</si>
  <si>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</si>
  <si>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</si>
  <si>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</si>
  <si>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</si>
  <si>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</si>
  <si>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</si>
  <si>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</si>
  <si>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</si>
  <si>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</si>
  <si>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</si>
  <si>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</si>
  <si>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</si>
  <si>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</si>
  <si>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</si>
  <si>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</si>
  <si>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</si>
  <si>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</si>
  <si>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</si>
  <si>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</si>
  <si>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</si>
  <si>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</si>
  <si>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</si>
  <si>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</si>
  <si>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</si>
  <si>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</si>
  <si>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</si>
  <si>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</si>
  <si>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</si>
  <si>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</si>
  <si>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</si>
  <si>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</si>
  <si>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</si>
  <si>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</si>
  <si>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</si>
  <si>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</si>
  <si>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</si>
  <si>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</si>
  <si>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</si>
  <si>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</si>
  <si>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</si>
  <si>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</si>
  <si>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</si>
  <si>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</si>
  <si>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</si>
  <si>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</si>
  <si>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</si>
  <si>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</si>
  <si>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</si>
  <si>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</si>
  <si>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</si>
  <si>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</si>
  <si>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</si>
  <si>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</si>
  <si>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</si>
  <si>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</si>
  <si>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</si>
  <si>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</si>
  <si>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</si>
  <si>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</si>
  <si>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</si>
  <si>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</si>
  <si>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</si>
  <si>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</si>
  <si>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</si>
  <si>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</si>
  <si>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</si>
  <si>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</si>
  <si>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</si>
  <si>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</si>
  <si>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</si>
  <si>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</si>
  <si>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</si>
  <si>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</si>
  <si>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</si>
  <si>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</si>
  <si>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</si>
  <si>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</si>
  <si>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</si>
  <si>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</si>
  <si>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</si>
  <si>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</si>
  <si>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</si>
  <si>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</si>
  <si>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</si>
  <si>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</si>
  <si>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</si>
  <si>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</si>
  <si>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</si>
  <si>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</si>
  <si>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</si>
  <si>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</si>
  <si>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</si>
  <si>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</si>
  <si>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</si>
  <si>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</si>
  <si>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</si>
  <si>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</si>
  <si>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</si>
  <si>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</si>
  <si>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</si>
  <si>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</si>
  <si>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</si>
  <si>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</si>
  <si>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</si>
  <si>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</si>
  <si>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</si>
  <si>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</si>
  <si>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</si>
  <si>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</si>
  <si>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</si>
  <si>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</si>
  <si>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</si>
  <si>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</si>
  <si>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</si>
  <si>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</si>
  <si>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</si>
  <si>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</si>
  <si>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</si>
  <si>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</si>
  <si>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</si>
  <si>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</si>
  <si>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</si>
  <si>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</si>
  <si>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</si>
  <si>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</si>
  <si>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</si>
  <si>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</si>
  <si>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</si>
  <si>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</si>
  <si>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</si>
  <si>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</si>
  <si>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</si>
  <si>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</si>
  <si>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</si>
  <si>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</si>
  <si>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</si>
  <si>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</si>
  <si>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</si>
  <si>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</si>
  <si>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</si>
  <si>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</si>
  <si>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</si>
  <si>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</si>
  <si>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</si>
  <si>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</si>
  <si>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</si>
  <si>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</si>
  <si>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</si>
  <si>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</si>
  <si>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</si>
  <si>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</si>
  <si>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</si>
  <si>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</si>
  <si>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</si>
  <si>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</si>
  <si>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</si>
  <si>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</si>
  <si>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</si>
  <si>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</si>
  <si>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</si>
  <si>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</si>
  <si>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</si>
  <si>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</si>
  <si>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</si>
  <si>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</si>
  <si>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</si>
  <si>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</si>
  <si>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</si>
  <si>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</si>
  <si>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</si>
  <si>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</si>
  <si>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</si>
  <si>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</si>
  <si>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</si>
  <si>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</si>
  <si>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</si>
  <si>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</si>
  <si>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</si>
  <si>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</si>
  <si>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</si>
  <si>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</si>
  <si>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</si>
  <si>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</si>
  <si>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</si>
  <si>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</si>
  <si>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</si>
  <si>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</si>
  <si>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</si>
  <si>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</si>
  <si>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</si>
  <si>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</si>
  <si>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</si>
  <si>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</si>
  <si>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</si>
  <si>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</si>
  <si>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</si>
  <si>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</si>
  <si>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</si>
  <si>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</si>
  <si>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</si>
  <si>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</si>
  <si>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</si>
  <si>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</si>
  <si>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</si>
  <si>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</si>
  <si>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</si>
  <si>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</si>
  <si>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</si>
  <si>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</si>
  <si>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</si>
  <si>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</si>
  <si>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</si>
  <si>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</si>
  <si>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</si>
  <si>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</si>
  <si>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</si>
  <si>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</si>
  <si>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</si>
  <si>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</si>
  <si>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</si>
  <si>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</si>
  <si>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</si>
  <si>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</si>
  <si>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</si>
  <si>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</si>
  <si>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</si>
  <si>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</si>
  <si>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</si>
  <si>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</si>
  <si>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</si>
  <si>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</si>
  <si>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</si>
  <si>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</si>
  <si>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</si>
  <si>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</si>
  <si>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</si>
  <si>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</si>
  <si>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</si>
  <si>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</si>
  <si>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</si>
  <si>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</si>
  <si>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</si>
  <si>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</si>
  <si>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</si>
  <si>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</si>
  <si>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</si>
  <si>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</si>
  <si>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</si>
  <si>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</si>
  <si>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</si>
  <si>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</si>
  <si>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</si>
  <si>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</si>
  <si>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</si>
  <si>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</si>
  <si>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</si>
  <si>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</si>
  <si>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</si>
  <si>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</si>
  <si>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</si>
  <si>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</si>
  <si>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</si>
  <si>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</si>
  <si>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</si>
  <si>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</si>
  <si>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</si>
  <si>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</si>
  <si>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</si>
  <si>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</si>
  <si>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</si>
  <si>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</si>
  <si>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</si>
  <si>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</si>
  <si>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</si>
  <si>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</si>
  <si>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</si>
  <si>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</si>
  <si>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</si>
  <si>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</si>
  <si>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</si>
  <si>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</si>
  <si>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</si>
  <si>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</si>
  <si>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</si>
  <si>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</si>
  <si>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</si>
  <si>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</si>
  <si>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</si>
  <si>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</si>
  <si>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</si>
  <si>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</si>
  <si>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</si>
  <si>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</si>
  <si>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</si>
  <si>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</si>
  <si>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</si>
  <si>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</si>
  <si>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</si>
  <si>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</si>
  <si>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</si>
  <si>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</si>
  <si>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</si>
  <si>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</si>
  <si>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</si>
  <si>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</si>
  <si>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</si>
  <si>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</si>
  <si>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</si>
  <si>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</si>
  <si>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</si>
  <si>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</si>
  <si>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</si>
  <si>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</si>
  <si>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</si>
  <si>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</si>
  <si>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</si>
  <si>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</si>
  <si>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</si>
  <si>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</si>
  <si>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</si>
  <si>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</si>
  <si>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</si>
  <si>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</si>
  <si>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</si>
  <si>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</si>
  <si>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</si>
  <si>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</si>
  <si>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</si>
  <si>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</si>
  <si>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</si>
  <si>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</si>
  <si>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</si>
  <si>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</si>
  <si>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</si>
  <si>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</si>
  <si>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</si>
  <si>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</si>
  <si>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</si>
  <si>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</si>
  <si>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</si>
  <si>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</si>
  <si>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</si>
  <si>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</si>
  <si>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</si>
  <si>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</si>
  <si>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</si>
  <si>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</si>
  <si>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</si>
  <si>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</si>
  <si>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</si>
  <si>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</si>
  <si>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</si>
  <si>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</si>
  <si>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</si>
  <si>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</si>
  <si>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</si>
  <si>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</si>
  <si>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</si>
  <si>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</si>
  <si>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</si>
  <si>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</si>
  <si>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</si>
  <si>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</si>
  <si>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</si>
  <si>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</si>
  <si>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</si>
  <si>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</si>
  <si>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</si>
  <si>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</si>
  <si>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</si>
  <si>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</si>
  <si>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</si>
  <si>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</si>
  <si>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</si>
  <si>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</si>
  <si>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</si>
  <si>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</si>
  <si>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</si>
  <si>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</si>
  <si>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</si>
  <si>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</si>
  <si>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</si>
  <si>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</si>
  <si>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</si>
  <si>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</si>
  <si>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</si>
  <si>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</si>
  <si>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</si>
  <si>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</si>
  <si>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</si>
  <si>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</si>
  <si>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</si>
  <si>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</si>
  <si>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</si>
  <si>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</si>
  <si>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</si>
  <si>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</si>
  <si>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</si>
  <si>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</si>
  <si>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</si>
  <si>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</si>
  <si>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</si>
  <si>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</si>
  <si>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</si>
  <si>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</si>
  <si>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</si>
  <si>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</si>
  <si>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</si>
  <si>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</si>
  <si>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</si>
  <si>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</si>
  <si>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</si>
  <si>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</si>
  <si>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</si>
  <si>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</si>
  <si>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</si>
  <si>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</si>
  <si>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</si>
  <si>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</si>
  <si>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</si>
  <si>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</si>
  <si>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</si>
  <si>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</si>
  <si>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</si>
  <si>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</si>
  <si>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</si>
  <si>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</si>
  <si>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</si>
  <si>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</si>
  <si>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</si>
  <si>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</si>
  <si>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</si>
  <si>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</si>
  <si>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</si>
  <si>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</si>
  <si>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</si>
  <si>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</si>
  <si>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</si>
  <si>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</si>
  <si>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</si>
  <si>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</si>
  <si>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</si>
  <si>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</si>
  <si>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</si>
  <si>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</si>
  <si>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</si>
  <si>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</si>
  <si>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</si>
  <si>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</si>
  <si>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</si>
  <si>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</si>
  <si>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</si>
  <si>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</si>
  <si>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</si>
  <si>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</si>
  <si>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</si>
  <si>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</si>
  <si>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</si>
  <si>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</si>
  <si>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</si>
  <si>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</si>
  <si>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</si>
  <si>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</si>
  <si>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</si>
  <si>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</si>
  <si>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</si>
  <si>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</si>
  <si>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</si>
  <si>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</si>
  <si>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</si>
  <si>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</si>
  <si>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</si>
  <si>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</si>
  <si>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</si>
  <si>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</si>
  <si>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</si>
  <si>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</si>
  <si>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</si>
  <si>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</si>
  <si>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</si>
  <si>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</si>
  <si>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</si>
  <si>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</si>
  <si>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</si>
  <si>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</si>
  <si>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</si>
  <si>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</si>
  <si>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</si>
  <si>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</si>
  <si>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</si>
  <si>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</si>
  <si>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</si>
  <si>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</si>
  <si>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</si>
  <si>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</si>
  <si>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</si>
  <si>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</si>
  <si>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</si>
  <si>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</si>
  <si>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</si>
  <si>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</si>
  <si>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</si>
  <si>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</si>
  <si>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</si>
  <si>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</si>
  <si>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</si>
  <si>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</si>
  <si>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</si>
  <si>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</si>
  <si>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</si>
  <si>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</si>
  <si>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</si>
  <si>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</si>
  <si>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</si>
  <si>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</si>
  <si>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</si>
  <si>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</si>
  <si>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</si>
  <si>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</si>
  <si>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</si>
  <si>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</si>
  <si>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</si>
  <si>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</si>
  <si>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</si>
  <si>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</si>
  <si>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</si>
  <si>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</si>
  <si>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</si>
  <si>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</si>
  <si>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</si>
  <si>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</si>
  <si>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</si>
  <si>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</si>
  <si>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</si>
  <si>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</si>
  <si>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</si>
  <si>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</si>
  <si>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</si>
  <si>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</si>
  <si>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</si>
  <si>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</si>
  <si>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</si>
  <si>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</si>
  <si>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</si>
  <si>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</si>
  <si>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</si>
  <si>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</si>
  <si>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</si>
  <si>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</si>
  <si>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</si>
  <si>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</si>
  <si>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</si>
  <si>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</si>
  <si>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</si>
  <si>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</si>
  <si>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</si>
  <si>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</si>
  <si>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</si>
  <si>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</si>
  <si>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</si>
  <si>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</si>
  <si>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</si>
  <si>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</si>
  <si>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</si>
  <si>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</si>
  <si>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</si>
  <si>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</si>
  <si>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</si>
  <si>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</si>
  <si>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</si>
  <si>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</si>
  <si>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</si>
  <si>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</si>
  <si>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</si>
  <si>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</si>
  <si>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</si>
  <si>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</si>
  <si>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</si>
  <si>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</si>
  <si>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</si>
  <si>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</si>
  <si>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</si>
  <si>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</si>
  <si>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</si>
  <si>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</si>
  <si>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</si>
  <si>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</si>
  <si>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</si>
  <si>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</si>
  <si>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</si>
  <si>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</si>
  <si>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</si>
  <si>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</si>
  <si>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</si>
  <si>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</si>
  <si>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</si>
  <si>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</si>
  <si>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</si>
  <si>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</si>
  <si>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</si>
  <si>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</si>
  <si>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</si>
  <si>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</si>
  <si>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</si>
  <si>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</si>
  <si>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</si>
  <si>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</si>
  <si>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</si>
  <si>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</si>
  <si>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</si>
  <si>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</si>
  <si>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</si>
  <si>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</si>
  <si>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</si>
  <si>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</si>
  <si>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</si>
  <si>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</si>
  <si>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</si>
  <si>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</si>
  <si>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</si>
  <si>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</si>
  <si>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</si>
  <si>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</si>
  <si>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</si>
  <si>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</si>
  <si>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</si>
  <si>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</si>
  <si>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</si>
  <si>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</si>
  <si>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</si>
  <si>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</si>
  <si>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</si>
  <si>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</si>
  <si>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</si>
  <si>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</si>
  <si>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</si>
  <si>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</si>
  <si>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</si>
  <si>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</si>
  <si>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</si>
  <si>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</si>
  <si>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</si>
  <si>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</si>
  <si>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</si>
  <si>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</si>
  <si>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</si>
  <si>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</si>
  <si>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</si>
  <si>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</si>
  <si>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</si>
  <si>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</si>
  <si>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</si>
  <si>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</si>
  <si>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</si>
  <si>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</si>
  <si>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</si>
  <si>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</si>
  <si>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</si>
  <si>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</si>
  <si>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</si>
  <si>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</si>
  <si>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</si>
  <si>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</si>
  <si>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</si>
  <si>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</si>
  <si>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</si>
  <si>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</si>
  <si>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</si>
  <si>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</si>
  <si>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</si>
  <si>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</si>
  <si>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</si>
  <si>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</si>
  <si>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</si>
  <si>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</si>
  <si>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</si>
  <si>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</si>
  <si>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</si>
  <si>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</si>
  <si>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</si>
  <si>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</si>
  <si>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</si>
  <si>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</si>
  <si>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</si>
  <si>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</si>
  <si>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</si>
  <si>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</si>
  <si>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</si>
  <si>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</si>
  <si>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</si>
  <si>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</si>
  <si>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</si>
  <si>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</si>
  <si>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</si>
  <si>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</si>
  <si>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</si>
  <si>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</si>
  <si>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</si>
  <si>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</si>
  <si>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</si>
  <si>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</si>
  <si>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</si>
  <si>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</si>
  <si>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</si>
  <si>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</si>
  <si>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</si>
  <si>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</si>
  <si>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</si>
  <si>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</si>
  <si>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</si>
  <si>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</si>
  <si>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</si>
  <si>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</si>
  <si>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</si>
  <si>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</si>
  <si>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</si>
  <si>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</si>
  <si>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</si>
  <si>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</si>
  <si>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</si>
  <si>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</si>
  <si>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</si>
  <si>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</si>
  <si>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</si>
  <si>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</si>
  <si>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</si>
  <si>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</si>
  <si>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</si>
  <si>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</si>
  <si>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</si>
  <si>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</si>
  <si>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</si>
  <si>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</si>
  <si>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</si>
  <si>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</si>
  <si>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</si>
  <si>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</si>
  <si>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</si>
  <si>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</si>
  <si>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</si>
  <si>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</si>
  <si>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</si>
  <si>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</si>
  <si>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</si>
  <si>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</si>
  <si>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</si>
  <si>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</si>
  <si>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</si>
  <si>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</si>
  <si>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</si>
  <si>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</si>
  <si>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</si>
  <si>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</si>
  <si>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</si>
  <si>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</si>
  <si>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</si>
  <si>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</si>
  <si>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</si>
  <si>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</si>
  <si>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</si>
  <si>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</si>
  <si>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</si>
  <si>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</si>
  <si>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</si>
  <si>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</si>
  <si>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</si>
  <si>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</si>
  <si>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</si>
  <si>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</si>
  <si>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</si>
  <si>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</si>
  <si>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</si>
  <si>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</si>
  <si>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</si>
  <si>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</si>
  <si>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</si>
  <si>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</si>
  <si>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</si>
  <si>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</si>
  <si>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</si>
  <si>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</si>
  <si>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</si>
  <si>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</si>
  <si>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</si>
  <si>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</si>
  <si>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</si>
  <si>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</si>
  <si>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</si>
  <si>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</si>
  <si>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</si>
  <si>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</si>
  <si>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</si>
  <si>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</si>
  <si>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</si>
  <si>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</si>
  <si>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</si>
  <si>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</si>
  <si>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</si>
  <si>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</si>
  <si>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</si>
  <si>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</si>
  <si>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</si>
  <si>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</si>
  <si>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</si>
  <si>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</si>
  <si>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</si>
  <si>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</si>
  <si>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</si>
  <si>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</si>
  <si>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</si>
  <si>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</si>
  <si>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</si>
  <si>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</si>
  <si>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</si>
  <si>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</si>
  <si>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</si>
  <si>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</si>
  <si>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</si>
  <si>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</si>
  <si>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</si>
  <si>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</si>
  <si>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</si>
  <si>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</si>
  <si>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</si>
  <si>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</si>
  <si>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</si>
  <si>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</si>
  <si>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</si>
  <si>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</si>
  <si>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</si>
  <si>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</si>
  <si>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</si>
  <si>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</si>
  <si>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</si>
  <si>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</si>
  <si>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</si>
  <si>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</si>
  <si>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</si>
  <si>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</si>
  <si>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</si>
  <si>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</si>
  <si>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</si>
  <si>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</si>
  <si>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</si>
  <si>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</si>
  <si>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</si>
  <si>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</si>
  <si>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</si>
  <si>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</si>
  <si>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</si>
  <si>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</si>
  <si>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</si>
  <si>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</si>
  <si>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</si>
  <si>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</si>
  <si>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</si>
  <si>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</si>
  <si>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</si>
  <si>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</si>
  <si>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</si>
  <si>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</si>
  <si>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</si>
  <si>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</si>
  <si>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</si>
  <si>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</si>
  <si>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</si>
  <si>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</si>
  <si>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</si>
  <si>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</si>
  <si>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</si>
  <si>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</si>
  <si>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</si>
  <si>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</si>
  <si>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</si>
  <si>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</si>
  <si>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</si>
  <si>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</si>
  <si>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</si>
  <si>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</si>
  <si>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</si>
  <si>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</si>
  <si>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</si>
  <si>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</si>
  <si>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</si>
  <si>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</si>
  <si>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</si>
  <si>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</si>
  <si>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</si>
  <si>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</si>
  <si>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</si>
  <si>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</si>
  <si>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</si>
  <si>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</si>
  <si>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</si>
  <si>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</si>
  <si>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</si>
  <si>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</si>
  <si>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</si>
  <si>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</si>
  <si>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</si>
  <si>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</si>
  <si>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</si>
  <si>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</si>
  <si>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</si>
  <si>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</si>
  <si>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</si>
  <si>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</si>
  <si>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</si>
  <si>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</si>
  <si>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</si>
  <si>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</si>
  <si>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</si>
  <si>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</si>
  <si>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</si>
  <si>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</si>
  <si>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</si>
  <si>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</si>
  <si>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</si>
  <si>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</si>
  <si>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</si>
  <si>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</si>
  <si>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</si>
  <si>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</si>
  <si>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</si>
  <si>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</si>
  <si>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</si>
  <si>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</si>
  <si>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</si>
  <si>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</si>
  <si>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</si>
  <si>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</si>
  <si>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</si>
  <si>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</si>
  <si>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</si>
  <si>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</si>
  <si>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</si>
  <si>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</si>
  <si>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</si>
  <si>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</si>
  <si>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</si>
  <si>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</si>
  <si>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</si>
  <si>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</si>
  <si>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</si>
  <si>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</si>
  <si>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</si>
  <si>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</si>
  <si>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</si>
  <si>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</si>
  <si>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</si>
  <si>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</si>
  <si>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</si>
  <si>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</si>
  <si>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</si>
  <si>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</si>
  <si>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</si>
  <si>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</si>
  <si>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</si>
  <si>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</si>
  <si>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</si>
  <si>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</si>
  <si>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</si>
  <si>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</si>
  <si>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</si>
  <si>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</si>
  <si>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</si>
  <si>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</si>
  <si>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</si>
  <si>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</si>
  <si>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</si>
  <si>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</si>
  <si>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</si>
  <si>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</si>
  <si>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</si>
  <si>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</si>
  <si>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</si>
  <si>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</si>
  <si>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</si>
  <si>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</si>
  <si>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</si>
  <si>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</si>
  <si>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</si>
  <si>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</si>
  <si>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</si>
  <si>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</si>
  <si>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</si>
  <si>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</si>
  <si>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</si>
  <si>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</si>
  <si>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</si>
  <si>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</si>
  <si>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</si>
  <si>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</si>
  <si>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</si>
  <si>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</si>
  <si>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</si>
  <si>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</si>
  <si>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</si>
  <si>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</si>
  <si>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</si>
  <si>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</si>
  <si>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</si>
  <si>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</si>
  <si>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</si>
  <si>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</si>
  <si>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</si>
  <si>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</si>
  <si>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</si>
  <si>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</si>
  <si>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</si>
  <si>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</si>
  <si>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</si>
  <si>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</si>
  <si>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</si>
  <si>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</si>
  <si>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</si>
  <si>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</si>
  <si>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</si>
  <si>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</si>
  <si>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</si>
  <si>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</si>
  <si>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</si>
  <si>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</si>
  <si>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</si>
  <si>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</si>
  <si>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</si>
  <si>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</si>
  <si>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</si>
  <si>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</si>
  <si>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</si>
  <si>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</si>
  <si>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</si>
  <si>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</si>
  <si>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</si>
  <si>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</si>
  <si>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</si>
  <si>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</si>
  <si>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</si>
  <si>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</si>
  <si>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</si>
  <si>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</si>
  <si>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</si>
  <si>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</si>
  <si>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</si>
  <si>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</si>
  <si>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</si>
  <si>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</si>
  <si>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</si>
  <si>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</si>
  <si>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</si>
  <si>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</si>
  <si>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</si>
  <si>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</si>
  <si>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</si>
  <si>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</si>
  <si>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</si>
  <si>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</si>
  <si>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</si>
  <si>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</si>
  <si>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</si>
  <si>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</si>
  <si>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</si>
  <si>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</si>
  <si>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</si>
  <si>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</si>
  <si>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</si>
  <si>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</si>
  <si>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</si>
  <si>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</si>
  <si>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</si>
  <si>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</si>
  <si>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</si>
  <si>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</si>
  <si>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</si>
  <si>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</si>
  <si>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</si>
  <si>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</si>
  <si>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</si>
  <si>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</si>
  <si>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</si>
  <si>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</si>
  <si>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</si>
  <si>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</si>
  <si>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</si>
  <si>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</si>
  <si>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</si>
  <si>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</si>
  <si>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</si>
  <si>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</si>
  <si>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</si>
  <si>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</si>
  <si>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</si>
  <si>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</si>
  <si>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</si>
  <si>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</si>
  <si>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</si>
  <si>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</si>
  <si>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</si>
  <si>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</si>
  <si>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</si>
  <si>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</si>
  <si>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</si>
  <si>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</si>
  <si>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</si>
  <si>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</si>
  <si>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</si>
  <si>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</si>
  <si>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</si>
  <si>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</si>
  <si>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</si>
  <si>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</si>
  <si>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</si>
  <si>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</si>
  <si>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</si>
  <si>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</si>
  <si>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</si>
  <si>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</si>
  <si>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</si>
  <si>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</si>
  <si>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</si>
  <si>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</si>
  <si>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</si>
  <si>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</si>
  <si>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</si>
  <si>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</si>
  <si>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</si>
  <si>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</si>
  <si>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</si>
  <si>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</si>
  <si>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</si>
  <si>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</si>
  <si>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</si>
  <si>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</si>
  <si>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</si>
  <si>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</si>
  <si>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</si>
  <si>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</si>
  <si>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</si>
  <si>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</si>
  <si>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</si>
  <si>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</si>
  <si>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</si>
  <si>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</si>
  <si>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</si>
  <si>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</si>
  <si>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</si>
  <si>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</si>
  <si>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</si>
  <si>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</si>
  <si>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</si>
  <si>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</si>
  <si>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</si>
  <si>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</si>
  <si>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</si>
  <si>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</si>
  <si>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</si>
  <si>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</si>
  <si>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</si>
  <si>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</si>
  <si>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</si>
  <si>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</si>
  <si>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</si>
  <si>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</si>
  <si>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</si>
  <si>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</si>
  <si>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</si>
  <si>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</si>
  <si>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</si>
  <si>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</si>
  <si>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</si>
  <si>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</si>
  <si>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</si>
  <si>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</si>
  <si>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</si>
  <si>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</si>
  <si>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</si>
  <si>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</si>
  <si>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</si>
  <si>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</si>
  <si>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</si>
  <si>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</si>
  <si>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</si>
  <si>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</si>
  <si>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</si>
  <si>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</si>
  <si>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</si>
  <si>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</si>
  <si>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</si>
  <si>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</si>
  <si>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</si>
  <si>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</si>
  <si>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</si>
  <si>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</si>
  <si>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</si>
  <si>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</si>
  <si>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</si>
  <si>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</si>
  <si>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</si>
  <si>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</si>
  <si>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</si>
  <si>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</si>
  <si>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</si>
  <si>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</si>
  <si>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</si>
  <si>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</si>
  <si>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</si>
  <si>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</si>
  <si>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</si>
  <si>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</si>
  <si>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</si>
  <si>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</si>
  <si>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</si>
  <si>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</si>
  <si>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</si>
  <si>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</si>
  <si>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</si>
  <si>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</si>
  <si>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</si>
  <si>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</si>
  <si>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</si>
  <si>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</si>
  <si>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</si>
  <si>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</si>
  <si>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</si>
  <si>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</si>
  <si>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</si>
  <si>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</si>
  <si>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</si>
  <si>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</si>
  <si>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</si>
  <si>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</si>
  <si>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</si>
  <si>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</si>
  <si>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</si>
  <si>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</si>
  <si>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</si>
  <si>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</si>
  <si>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</si>
  <si>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</si>
  <si>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</si>
  <si>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</si>
  <si>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</si>
  <si>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</si>
  <si>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</si>
  <si>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</si>
  <si>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</si>
  <si>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</si>
  <si>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</si>
  <si>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</si>
  <si>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</si>
  <si>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</si>
  <si>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</si>
  <si>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</si>
  <si>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</si>
  <si>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</si>
  <si>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</si>
  <si>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</si>
  <si>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</si>
  <si>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</si>
  <si>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</si>
  <si>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</si>
  <si>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</si>
  <si>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</si>
  <si>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</si>
  <si>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</si>
  <si>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</si>
  <si>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</si>
  <si>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</si>
  <si>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</si>
  <si>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</si>
  <si>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</si>
  <si>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</si>
  <si>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</si>
  <si>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</si>
  <si>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</si>
  <si>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</si>
  <si>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</si>
  <si>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</si>
  <si>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</si>
  <si>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</si>
  <si>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</si>
  <si>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</si>
  <si>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</si>
  <si>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</si>
  <si>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</si>
  <si>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</si>
  <si>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</si>
  <si>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</si>
  <si>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</si>
  <si>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</si>
  <si>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</si>
  <si>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</si>
  <si>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</si>
  <si>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</si>
  <si>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</si>
  <si>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</si>
  <si>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</si>
  <si>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</si>
  <si>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</si>
  <si>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</si>
  <si>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</si>
  <si>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</si>
  <si>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</si>
  <si>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</si>
  <si>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</si>
  <si>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</si>
  <si>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</si>
  <si>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</si>
  <si>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</si>
  <si>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</si>
  <si>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</si>
  <si>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</si>
  <si>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</si>
  <si>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</si>
  <si>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</si>
  <si>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</si>
  <si>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</si>
  <si>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</si>
  <si>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</si>
  <si>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</si>
  <si>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</si>
  <si>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</si>
  <si>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</si>
  <si>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</si>
  <si>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</si>
  <si>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</si>
  <si>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</si>
  <si>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</si>
  <si>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</si>
  <si>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</si>
  <si>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</si>
  <si>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</si>
  <si>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</si>
  <si>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</si>
  <si>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</si>
  <si>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</si>
  <si>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</si>
  <si>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</si>
  <si>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</si>
  <si>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</si>
  <si>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</si>
  <si>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</si>
  <si>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</si>
  <si>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</si>
  <si>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</si>
  <si>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</si>
  <si>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</si>
  <si>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</si>
  <si>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</si>
  <si>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</si>
  <si>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</si>
  <si>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</si>
  <si>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</si>
  <si>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</si>
  <si>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</si>
  <si>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</si>
  <si>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</si>
  <si>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</si>
  <si>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</si>
  <si>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</si>
  <si>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</si>
  <si>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</si>
  <si>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</si>
  <si>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</si>
  <si>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</si>
  <si>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</si>
  <si>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</si>
  <si>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</si>
  <si>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</si>
  <si>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</si>
  <si>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</si>
  <si>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</si>
  <si>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</si>
  <si>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</si>
  <si>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</si>
  <si>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</si>
  <si>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</si>
  <si>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</si>
  <si>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</si>
  <si>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</si>
  <si>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</si>
  <si>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</si>
  <si>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</si>
  <si>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</si>
  <si>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</si>
  <si>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</si>
  <si>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</si>
  <si>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</si>
  <si>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</si>
  <si>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</si>
  <si>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</si>
  <si>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</si>
  <si>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</si>
  <si>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</si>
  <si>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</si>
  <si>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</si>
  <si>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</si>
  <si>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</si>
  <si>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</si>
  <si>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</si>
  <si>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</si>
  <si>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</si>
  <si>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</si>
  <si>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</si>
  <si>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</si>
  <si>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</si>
  <si>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</si>
  <si>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</si>
  <si>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</si>
  <si>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</si>
  <si>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</si>
  <si>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</si>
  <si>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</si>
  <si>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</si>
  <si>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</si>
  <si>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</si>
  <si>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</si>
  <si>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</si>
  <si>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</si>
  <si>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</si>
  <si>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</si>
  <si>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</si>
  <si>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</si>
  <si>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</si>
  <si>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</si>
  <si>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</si>
  <si>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</si>
  <si>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</si>
  <si>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</si>
  <si>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</si>
  <si>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</si>
  <si>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</si>
  <si>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</si>
  <si>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</si>
  <si>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</si>
  <si>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</si>
  <si>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</si>
  <si>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</si>
  <si>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</si>
  <si>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</si>
  <si>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</si>
  <si>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</si>
  <si>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</si>
  <si>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</si>
  <si>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</si>
  <si>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</si>
  <si>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</si>
  <si>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</si>
  <si>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</si>
  <si>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</si>
  <si>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</si>
  <si>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</si>
  <si>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</si>
  <si>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</si>
  <si>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</si>
  <si>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</si>
  <si>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</si>
  <si>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</si>
  <si>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</si>
  <si>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</si>
  <si>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</si>
  <si>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</si>
  <si>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</si>
  <si>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</si>
  <si>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</si>
  <si>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</si>
  <si>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</si>
  <si>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</si>
  <si>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</si>
  <si>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</si>
  <si>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</si>
  <si>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</si>
  <si>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</si>
  <si>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</si>
  <si>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</si>
  <si>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</si>
  <si>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</si>
  <si>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</si>
  <si>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</si>
  <si>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</si>
  <si>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</si>
  <si>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</si>
  <si>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</si>
  <si>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</si>
  <si>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</si>
  <si>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</si>
  <si>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</si>
  <si>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</si>
  <si>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</si>
  <si>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</si>
  <si>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</si>
  <si>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</si>
  <si>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</si>
  <si>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</si>
  <si>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</si>
  <si>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</si>
  <si>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</si>
  <si>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</si>
  <si>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</si>
  <si>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</si>
  <si>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</si>
  <si>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</si>
  <si>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</si>
  <si>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</si>
  <si>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</si>
  <si>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</si>
  <si>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</si>
  <si>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</si>
  <si>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</si>
  <si>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</si>
  <si>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</si>
  <si>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</si>
  <si>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</si>
  <si>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</si>
  <si>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</si>
  <si>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</si>
  <si>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</si>
  <si>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</si>
  <si>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</si>
  <si>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</si>
  <si>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</si>
  <si>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</si>
  <si>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</si>
  <si>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</si>
  <si>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</si>
  <si>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</si>
  <si>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</si>
  <si>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</si>
  <si>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</si>
  <si>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</si>
  <si>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</si>
  <si>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</si>
  <si>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</si>
  <si>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</si>
  <si>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</si>
  <si>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</si>
  <si>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</si>
  <si>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</si>
  <si>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</si>
  <si>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</si>
  <si>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</si>
  <si>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</si>
  <si>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</si>
  <si>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</si>
  <si>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</si>
  <si>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</si>
  <si>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</si>
  <si>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</si>
  <si>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</si>
  <si>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</si>
  <si>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</si>
  <si>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</si>
  <si>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</si>
  <si>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</si>
  <si>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</si>
  <si>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</si>
  <si>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</si>
  <si>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</si>
  <si>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</si>
  <si>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</si>
  <si>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</si>
  <si>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</si>
  <si>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</si>
  <si>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</si>
  <si>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</si>
  <si>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</si>
  <si>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</si>
  <si>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</si>
  <si>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</si>
  <si>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</si>
  <si>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</si>
  <si>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</si>
  <si>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</si>
  <si>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</si>
  <si>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</si>
  <si>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</si>
  <si>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</si>
  <si>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</si>
  <si>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</si>
  <si>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</si>
  <si>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</si>
  <si>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</si>
  <si>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</si>
  <si>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</si>
  <si>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</si>
  <si>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</si>
  <si>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</si>
  <si>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</si>
  <si>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</si>
  <si>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</si>
  <si>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</si>
  <si>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</si>
  <si>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</si>
  <si>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</si>
  <si>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</si>
  <si>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</si>
  <si>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</si>
  <si>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</si>
  <si>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</si>
  <si>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</si>
  <si>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</si>
  <si>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</si>
  <si>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</si>
  <si>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</si>
  <si>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</si>
  <si>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</si>
  <si>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</si>
  <si>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</si>
  <si>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</si>
  <si>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</si>
  <si>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</si>
  <si>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</si>
  <si>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</si>
  <si>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</si>
  <si>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</si>
  <si>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</si>
  <si>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</si>
  <si>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</si>
  <si>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</si>
  <si>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</si>
  <si>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</si>
  <si>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</si>
  <si>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</si>
  <si>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</si>
  <si>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</si>
  <si>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</si>
  <si>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</si>
  <si>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</si>
  <si>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</si>
  <si>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</si>
  <si>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</si>
  <si>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</si>
  <si>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</si>
  <si>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</si>
  <si>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</si>
  <si>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</si>
  <si>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</si>
  <si>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</si>
  <si>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</si>
  <si>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</si>
  <si>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</si>
  <si>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</si>
  <si>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</si>
  <si>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</si>
  <si>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</si>
  <si>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</si>
  <si>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</si>
  <si>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</si>
  <si>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</si>
  <si>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</si>
  <si>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</si>
  <si>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</si>
  <si>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</si>
  <si>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</si>
  <si>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</si>
  <si>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</si>
  <si>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</si>
  <si>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</si>
  <si>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</si>
  <si>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</si>
  <si>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</si>
  <si>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</si>
  <si>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</si>
  <si>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</si>
  <si>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</si>
  <si>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</si>
  <si>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</si>
  <si>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</si>
  <si>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</si>
  <si>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</si>
  <si>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</si>
  <si>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</si>
  <si>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</si>
  <si>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</si>
  <si>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</si>
  <si>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</si>
  <si>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</si>
  <si>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</si>
  <si>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</si>
  <si>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</si>
  <si>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</si>
  <si>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</si>
  <si>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</si>
  <si>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</si>
  <si>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</si>
  <si>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</si>
  <si>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</si>
  <si>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</si>
  <si>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</si>
  <si>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</si>
  <si>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</si>
  <si>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</si>
  <si>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</si>
  <si>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</si>
  <si>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</si>
  <si>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</si>
  <si>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</si>
  <si>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</si>
  <si>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</si>
  <si>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</si>
  <si>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</si>
  <si>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</si>
  <si>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</si>
  <si>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</si>
  <si>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</si>
  <si>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</si>
  <si>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</si>
  <si>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</si>
  <si>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</si>
  <si>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</si>
  <si>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</si>
  <si>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</si>
  <si>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</si>
  <si>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</si>
  <si>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</si>
  <si>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</si>
  <si>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</si>
  <si>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</si>
  <si>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</si>
  <si>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</si>
  <si>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</si>
  <si>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</si>
  <si>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</si>
  <si>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</si>
  <si>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</si>
  <si>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</si>
  <si>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</si>
  <si>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</si>
  <si>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</si>
  <si>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</si>
  <si>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</si>
  <si>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</si>
  <si>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</si>
  <si>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</si>
  <si>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</si>
  <si>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</si>
  <si>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</si>
  <si>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</si>
  <si>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</si>
  <si>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</si>
  <si>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</si>
  <si>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</si>
  <si>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</si>
  <si>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</si>
  <si>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</si>
  <si>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</si>
  <si>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</si>
  <si>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</si>
  <si>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</si>
  <si>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</si>
  <si>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</si>
  <si>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</si>
  <si>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</si>
  <si>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</si>
  <si>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</si>
  <si>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</si>
  <si>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</si>
  <si>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</si>
  <si>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</si>
  <si>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</si>
  <si>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</si>
  <si>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</si>
  <si>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</si>
  <si>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</si>
  <si>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</si>
  <si>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</si>
  <si>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</si>
  <si>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</si>
  <si>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</si>
  <si>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</si>
  <si>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</si>
  <si>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</si>
  <si>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</si>
  <si>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</si>
  <si>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</si>
  <si>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</si>
  <si>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</si>
  <si>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</si>
  <si>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</si>
  <si>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</si>
  <si>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</si>
  <si>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</si>
  <si>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</si>
  <si>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</si>
  <si>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</si>
  <si>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</si>
  <si>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</si>
  <si>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</si>
  <si>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</si>
  <si>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</si>
  <si>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</si>
  <si>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</si>
  <si>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</si>
  <si>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</si>
  <si>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</si>
  <si>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</si>
  <si>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</si>
  <si>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</si>
  <si>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</si>
  <si>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</si>
  <si>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</si>
  <si>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</si>
  <si>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</si>
  <si>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</si>
  <si>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</si>
  <si>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</si>
  <si>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</si>
  <si>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</si>
  <si>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</si>
  <si>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</si>
  <si>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</si>
  <si>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</si>
  <si>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</si>
  <si>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</si>
  <si>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</si>
  <si>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</si>
  <si>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</si>
  <si>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</si>
  <si>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</si>
  <si>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</si>
  <si>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</si>
  <si>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</si>
  <si>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</si>
  <si>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</si>
  <si>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</si>
  <si>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</si>
  <si>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</si>
  <si>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</si>
  <si>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</si>
  <si>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</si>
  <si>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</si>
  <si>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</si>
  <si>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</si>
  <si>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</si>
  <si>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</si>
  <si>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</si>
  <si>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</si>
  <si>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</si>
  <si>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</si>
  <si>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</si>
  <si>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</si>
  <si>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</si>
  <si>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</si>
  <si>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</si>
  <si>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</si>
  <si>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</si>
  <si>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</si>
  <si>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</si>
  <si>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</si>
  <si>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</si>
  <si>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</si>
  <si>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</si>
  <si>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</si>
  <si>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</si>
  <si>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</si>
  <si>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</si>
  <si>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</si>
  <si>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</si>
  <si>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</si>
  <si>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</si>
  <si>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</si>
  <si>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</si>
  <si>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</si>
  <si>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</si>
  <si>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</si>
  <si>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</si>
  <si>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</si>
  <si>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</si>
  <si>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</si>
  <si>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</si>
  <si>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</si>
  <si>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</si>
  <si>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</si>
  <si>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</si>
  <si>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</si>
  <si>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</si>
  <si>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</si>
  <si>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</si>
  <si>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</si>
  <si>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</si>
  <si>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</si>
  <si>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</si>
  <si>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</si>
  <si>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</si>
  <si>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</si>
  <si>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</si>
  <si>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</si>
  <si>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</si>
  <si>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</si>
  <si>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</si>
  <si>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</si>
  <si>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</si>
  <si>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</si>
  <si>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</si>
  <si>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</si>
  <si>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</si>
  <si>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</si>
  <si>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</si>
  <si>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</si>
  <si>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</si>
  <si>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</si>
  <si>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</si>
  <si>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</si>
  <si>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</si>
  <si>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</si>
  <si>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</si>
  <si>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</si>
  <si>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</si>
  <si>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</si>
  <si>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</si>
  <si>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</si>
  <si>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</si>
  <si>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</si>
  <si>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</si>
  <si>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</si>
  <si>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</si>
  <si>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</si>
  <si>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</si>
  <si>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</si>
  <si>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</si>
  <si>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</si>
  <si>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</si>
  <si>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</si>
  <si>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</si>
  <si>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</si>
  <si>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</si>
  <si>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</si>
  <si>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</si>
  <si>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</si>
  <si>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</si>
  <si>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</si>
  <si>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</si>
  <si>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</si>
  <si>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</si>
  <si>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</si>
  <si>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</si>
  <si>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</si>
  <si>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</si>
  <si>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</si>
  <si>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</si>
  <si>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</si>
  <si>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</si>
  <si>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</si>
  <si>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</si>
  <si>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</si>
  <si>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</si>
  <si>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</si>
  <si>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</si>
  <si>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</si>
  <si>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</si>
  <si>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</si>
  <si>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</si>
  <si>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</si>
  <si>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</si>
  <si>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</si>
  <si>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</si>
  <si>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</si>
  <si>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</si>
  <si>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</si>
  <si>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</si>
  <si>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</si>
  <si>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</si>
  <si>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</si>
  <si>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</si>
  <si>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</si>
  <si>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</si>
  <si>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</si>
  <si>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</si>
  <si>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</si>
  <si>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</si>
  <si>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</si>
  <si>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</si>
  <si>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</si>
  <si>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</si>
  <si>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</si>
  <si>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</si>
  <si>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</si>
  <si>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</si>
  <si>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</si>
  <si>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</si>
  <si>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</si>
  <si>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</si>
  <si>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</si>
  <si>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</si>
  <si>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</si>
  <si>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</si>
  <si>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</si>
  <si>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</si>
  <si>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</si>
  <si>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</si>
  <si>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</si>
  <si>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</si>
  <si>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</si>
  <si>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</si>
  <si>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</si>
  <si>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</si>
  <si>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</si>
  <si>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</si>
  <si>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</si>
  <si>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</si>
  <si>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</si>
  <si>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</si>
  <si>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</si>
  <si>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</si>
  <si>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</si>
  <si>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</si>
  <si>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</si>
  <si>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</si>
  <si>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</si>
  <si>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</si>
  <si>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</si>
  <si>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</si>
  <si>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</si>
  <si>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</si>
  <si>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</si>
  <si>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</si>
  <si>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</si>
  <si>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</si>
  <si>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</si>
  <si>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</si>
  <si>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</si>
  <si>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</si>
  <si>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</si>
  <si>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</si>
  <si>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</si>
  <si>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</si>
  <si>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</si>
  <si>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</si>
  <si>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</si>
  <si>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</si>
  <si>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</si>
  <si>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</si>
  <si>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</si>
  <si>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</si>
  <si>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</si>
  <si>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</si>
  <si>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</si>
  <si>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</si>
  <si>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</si>
  <si>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</si>
  <si>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</si>
  <si>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</si>
  <si>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</si>
  <si>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</si>
  <si>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</si>
  <si>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</si>
  <si>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</si>
  <si>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</si>
  <si>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</si>
  <si>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</si>
  <si>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</si>
  <si>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</si>
  <si>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</si>
  <si>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</si>
  <si>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</si>
  <si>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</si>
  <si>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</si>
  <si>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</si>
  <si>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</si>
  <si>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</si>
  <si>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</si>
  <si>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</si>
  <si>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</si>
  <si>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</si>
  <si>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</si>
  <si>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</si>
  <si>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</si>
  <si>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</si>
  <si>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</si>
  <si>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</si>
  <si>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</si>
  <si>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</si>
  <si>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</si>
  <si>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</si>
  <si>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</si>
  <si>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</si>
  <si>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</si>
  <si>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</si>
  <si>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</si>
  <si>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</si>
  <si>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</si>
  <si>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</si>
  <si>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</si>
  <si>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</si>
  <si>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</si>
  <si>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</si>
  <si>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</si>
  <si>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</si>
  <si>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</si>
  <si>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</si>
  <si>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</si>
  <si>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</si>
  <si>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</si>
  <si>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</si>
  <si>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</si>
  <si>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</si>
  <si>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</si>
  <si>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</si>
  <si>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</si>
  <si>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</si>
  <si>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</si>
  <si>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</si>
  <si>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</si>
  <si>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</si>
  <si>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</si>
  <si>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</si>
  <si>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</si>
  <si>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</si>
  <si>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</si>
  <si>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</si>
  <si>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</si>
  <si>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</si>
  <si>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</si>
  <si>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</si>
  <si>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</si>
  <si>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</si>
  <si>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</si>
  <si>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</si>
  <si>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</si>
  <si>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</si>
  <si>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</si>
  <si>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</si>
  <si>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</si>
  <si>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</si>
  <si>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</si>
  <si>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</si>
  <si>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</si>
  <si>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</si>
  <si>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</si>
  <si>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</si>
  <si>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</si>
  <si>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</si>
  <si>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</si>
  <si>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</si>
  <si>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</si>
  <si>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</si>
  <si>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</si>
  <si>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</si>
  <si>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</si>
  <si>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</si>
  <si>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</si>
  <si>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</si>
  <si>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</si>
  <si>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</si>
  <si>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</si>
  <si>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</si>
  <si>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</si>
  <si>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</si>
  <si>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</si>
  <si>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</si>
  <si>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</si>
  <si>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</si>
  <si>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</si>
  <si>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</si>
  <si>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</si>
  <si>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</si>
  <si>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</si>
  <si>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</si>
  <si>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</si>
  <si>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</si>
  <si>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</si>
  <si>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</si>
  <si>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</si>
  <si>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</si>
  <si>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</si>
  <si>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</si>
  <si>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</si>
  <si>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</si>
  <si>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</si>
  <si>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</si>
  <si>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</si>
  <si>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</si>
  <si>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</si>
  <si>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</si>
  <si>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</si>
  <si>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</si>
  <si>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</si>
  <si>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</si>
  <si>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</si>
  <si>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</si>
  <si>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</si>
  <si>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</si>
  <si>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</si>
  <si>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</si>
  <si>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</si>
  <si>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</si>
  <si>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</si>
  <si>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</si>
  <si>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</si>
  <si>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</si>
  <si>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</si>
  <si>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</si>
  <si>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</si>
  <si>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</si>
  <si>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</si>
  <si>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</si>
  <si>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</si>
  <si>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</si>
  <si>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</si>
  <si>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</si>
  <si>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</si>
  <si>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</si>
  <si>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</si>
  <si>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</si>
  <si>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</si>
  <si>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</si>
  <si>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</si>
  <si>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</si>
  <si>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</si>
  <si>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</si>
  <si>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</si>
  <si>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</si>
  <si>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</si>
  <si>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</si>
  <si>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</si>
  <si>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</si>
  <si>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</si>
  <si>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</si>
  <si>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</si>
  <si>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</si>
  <si>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</si>
  <si>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</si>
  <si>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</si>
  <si>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</si>
  <si>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</si>
  <si>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</si>
  <si>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</si>
  <si>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</si>
  <si>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</si>
  <si>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</si>
  <si>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</si>
  <si>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</si>
  <si>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</si>
  <si>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</si>
  <si>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</si>
  <si>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</si>
  <si>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</si>
  <si>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</si>
  <si>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</si>
  <si>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</si>
  <si>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</si>
  <si>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</si>
  <si>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</si>
  <si>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</si>
  <si>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</si>
  <si>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</si>
  <si>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</si>
  <si>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</si>
  <si>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</si>
  <si>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</si>
  <si>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</si>
  <si>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</si>
  <si>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</si>
  <si>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</si>
  <si>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</si>
  <si>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</si>
  <si>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</si>
  <si>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</si>
  <si>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</si>
  <si>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</si>
  <si>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</si>
  <si>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</si>
  <si>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</si>
  <si>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</si>
  <si>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</si>
  <si>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</si>
  <si>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</si>
  <si>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</si>
  <si>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</si>
  <si>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</si>
  <si>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</si>
  <si>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</si>
  <si>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</si>
  <si>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</si>
  <si>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</si>
  <si>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</si>
  <si>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</si>
  <si>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</si>
  <si>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</si>
  <si>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</si>
  <si>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</si>
  <si>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</si>
  <si>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</si>
  <si>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</si>
  <si>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</si>
  <si>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</si>
  <si>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</si>
  <si>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</si>
  <si>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</si>
  <si>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</si>
  <si>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</si>
  <si>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</si>
  <si>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</si>
  <si>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</si>
  <si>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</si>
  <si>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</si>
  <si>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</si>
  <si>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</si>
  <si>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</si>
  <si>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</si>
  <si>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</si>
  <si>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</si>
  <si>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</si>
  <si>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</si>
  <si>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</si>
  <si>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</si>
  <si>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</si>
  <si>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</si>
  <si>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</si>
  <si>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</si>
  <si>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</si>
  <si>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</si>
  <si>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</si>
  <si>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</si>
  <si>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</si>
  <si>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</si>
  <si>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</si>
  <si>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</si>
  <si>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</si>
  <si>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</si>
  <si>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</si>
  <si>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</si>
  <si>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</si>
  <si>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</si>
  <si>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</si>
  <si>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</si>
  <si>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</si>
  <si>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</si>
  <si>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</si>
  <si>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</si>
  <si>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</si>
  <si>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</si>
  <si>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</si>
  <si>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</si>
  <si>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</si>
  <si>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</si>
  <si>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</si>
  <si>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</si>
  <si>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</si>
  <si>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</si>
  <si>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</si>
  <si>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</si>
  <si>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</si>
  <si>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</si>
  <si>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</si>
  <si>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</si>
  <si>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</si>
  <si>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</si>
  <si>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</si>
  <si>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</si>
  <si>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</si>
  <si>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</si>
  <si>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</si>
  <si>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</si>
  <si>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</si>
  <si>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</si>
  <si>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</si>
  <si>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</si>
  <si>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</si>
  <si>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</si>
  <si>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</si>
  <si>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</si>
  <si>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</si>
  <si>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</si>
  <si>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</si>
  <si>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</si>
  <si>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</si>
  <si>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</si>
  <si>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</si>
  <si>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</si>
  <si>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</si>
  <si>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</si>
  <si>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</si>
  <si>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</si>
  <si>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</si>
  <si>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</si>
  <si>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</si>
  <si>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</si>
  <si>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</si>
  <si>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</si>
  <si>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</si>
  <si>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</si>
  <si>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</si>
  <si>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</si>
  <si>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</si>
  <si>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</si>
  <si>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</si>
  <si>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</si>
  <si>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</si>
  <si>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</si>
  <si>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</si>
  <si>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</si>
  <si>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</si>
  <si>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</si>
  <si>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</si>
  <si>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</si>
  <si>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</si>
  <si>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</si>
  <si>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</si>
  <si>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</si>
  <si>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</si>
  <si>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</si>
  <si>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</si>
  <si>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</si>
  <si>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</si>
  <si>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</si>
  <si>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</si>
  <si>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</si>
  <si>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</si>
  <si>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</si>
  <si>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</si>
  <si>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</si>
  <si>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</si>
  <si>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</si>
  <si>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</si>
  <si>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</si>
  <si>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</si>
  <si>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</si>
  <si>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</si>
  <si>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</si>
  <si>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</si>
  <si>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</si>
  <si>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</si>
  <si>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</si>
  <si>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</si>
  <si>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</si>
  <si>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</si>
  <si>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</si>
  <si>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</si>
  <si>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</si>
  <si>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</si>
  <si>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</si>
  <si>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</si>
  <si>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</si>
  <si>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</si>
  <si>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</si>
  <si>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</si>
  <si>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</si>
  <si>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</si>
  <si>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</si>
  <si>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</si>
  <si>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</si>
  <si>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</si>
  <si>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</si>
  <si>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</si>
  <si>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</si>
  <si>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</si>
  <si>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</si>
  <si>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</si>
  <si>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</si>
  <si>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</si>
  <si>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</si>
  <si>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</si>
  <si>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</si>
  <si>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</si>
  <si>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</si>
  <si>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</si>
  <si>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</si>
  <si>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</si>
  <si>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</si>
  <si>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</si>
  <si>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</si>
  <si>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</si>
  <si>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</si>
  <si>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</si>
  <si>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</si>
  <si>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</si>
  <si>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</si>
  <si>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</si>
  <si>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</si>
  <si>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</si>
  <si>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</si>
  <si>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</si>
  <si>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</si>
  <si>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</si>
  <si>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</si>
  <si>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</si>
  <si>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</si>
  <si>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</si>
  <si>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</si>
  <si>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</si>
  <si>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</si>
  <si>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</si>
  <si>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</si>
  <si>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</si>
  <si>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</si>
  <si>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</si>
  <si>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</si>
  <si>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</si>
  <si>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</si>
  <si>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</si>
  <si>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</si>
  <si>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</si>
  <si>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</si>
  <si>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</si>
  <si>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</si>
  <si>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</si>
  <si>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</si>
  <si>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</si>
  <si>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</si>
  <si>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</si>
  <si>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</si>
  <si>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</si>
  <si>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</si>
  <si>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</si>
  <si>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</si>
  <si>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</si>
  <si>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</si>
  <si>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</si>
  <si>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</si>
  <si>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</si>
  <si>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</si>
  <si>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</si>
  <si>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</si>
  <si>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</si>
  <si>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</si>
  <si>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</si>
  <si>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</si>
  <si>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</si>
  <si>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</si>
  <si>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</si>
  <si>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</si>
  <si>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</si>
  <si>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</si>
  <si>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</si>
  <si>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</si>
  <si>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</si>
  <si>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</si>
  <si>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</si>
  <si>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</si>
  <si>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</si>
  <si>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</si>
  <si>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</si>
  <si>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</si>
  <si>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</si>
  <si>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</si>
  <si>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</si>
  <si>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</si>
  <si>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</si>
  <si>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</si>
  <si>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</si>
  <si>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</si>
  <si>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</si>
  <si>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</si>
  <si>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</si>
  <si>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</si>
  <si>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</si>
  <si>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</si>
  <si>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</si>
  <si>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</si>
  <si>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</si>
  <si>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</si>
  <si>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</si>
  <si>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</si>
  <si>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</si>
  <si>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</si>
  <si>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</si>
  <si>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</si>
  <si>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</si>
  <si>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</si>
  <si>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</si>
  <si>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</si>
  <si>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</si>
  <si>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</si>
  <si>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</si>
  <si>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</si>
  <si>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</si>
  <si>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</si>
  <si>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</si>
  <si>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</si>
  <si>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</si>
  <si>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</si>
  <si>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</si>
  <si>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</si>
  <si>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</si>
  <si>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</si>
  <si>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</si>
  <si>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</si>
  <si>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</si>
  <si>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</si>
  <si>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</si>
  <si>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</si>
  <si>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</si>
  <si>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</si>
  <si>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</si>
  <si>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</si>
  <si>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</si>
  <si>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</si>
  <si>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</si>
  <si>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</si>
  <si>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</si>
  <si>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</si>
  <si>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</si>
  <si>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</si>
  <si>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</si>
  <si>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</si>
  <si>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</si>
  <si>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</si>
  <si>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</si>
  <si>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</si>
  <si>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</si>
  <si>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</si>
  <si>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</si>
  <si>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</si>
  <si>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</si>
  <si>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</si>
  <si>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</si>
  <si>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</si>
  <si>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</si>
  <si>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</si>
  <si>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</si>
  <si>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</si>
  <si>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</si>
  <si>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</si>
  <si>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</si>
  <si>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</si>
  <si>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</si>
  <si>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</si>
  <si>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</si>
  <si>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</si>
  <si>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</si>
  <si>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</si>
  <si>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</si>
  <si>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</si>
  <si>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</si>
  <si>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</si>
  <si>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</si>
  <si>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</si>
  <si>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</si>
  <si>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</si>
  <si>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</si>
  <si>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</si>
  <si>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</si>
  <si>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</si>
  <si>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</si>
  <si>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</si>
  <si>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</si>
  <si>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</si>
  <si>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</si>
  <si>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</si>
  <si>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</si>
  <si>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</si>
  <si>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</si>
  <si>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</si>
  <si>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</si>
  <si>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</si>
  <si>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</si>
  <si>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</si>
  <si>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</si>
  <si>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</si>
  <si>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</si>
  <si>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</si>
  <si>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</si>
  <si>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</si>
  <si>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</si>
  <si>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</si>
  <si>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</si>
  <si>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</si>
  <si>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</si>
  <si>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</si>
  <si>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</si>
  <si>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</si>
  <si>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</si>
  <si>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</si>
  <si>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</si>
  <si>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</si>
  <si>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</si>
  <si>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</si>
  <si>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</si>
  <si>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</si>
  <si>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</si>
  <si>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</si>
  <si>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</si>
  <si>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</si>
  <si>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</si>
  <si>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</si>
  <si>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</si>
  <si>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</si>
  <si>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</si>
  <si>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</si>
  <si>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</si>
  <si>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</si>
  <si>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</si>
  <si>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</si>
  <si>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</si>
  <si>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</si>
  <si>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</si>
  <si>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</si>
  <si>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</si>
  <si>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</si>
  <si>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</si>
  <si>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</si>
  <si>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</si>
  <si>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</si>
  <si>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</si>
  <si>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</si>
  <si>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</si>
  <si>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</si>
  <si>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</si>
  <si>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</si>
  <si>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</si>
  <si>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</si>
  <si>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</si>
  <si>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</si>
  <si>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</si>
  <si>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</si>
  <si>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</si>
  <si>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</si>
  <si>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</si>
  <si>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</si>
  <si>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</si>
  <si>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</si>
  <si>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</si>
  <si>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</si>
  <si>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</si>
  <si>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</si>
  <si>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</si>
  <si>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</si>
  <si>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</si>
  <si>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</si>
  <si>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</si>
  <si>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</si>
  <si>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</si>
  <si>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</si>
  <si>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</si>
  <si>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</si>
  <si>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</si>
  <si>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</si>
  <si>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</si>
  <si>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</si>
  <si>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</si>
  <si>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</si>
  <si>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</si>
  <si>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</si>
  <si>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</si>
  <si>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</si>
  <si>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</si>
  <si>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</si>
  <si>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</si>
  <si>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</si>
  <si>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</si>
  <si>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</si>
  <si>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</si>
  <si>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</si>
  <si>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</si>
  <si>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</si>
  <si>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</si>
  <si>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</si>
  <si>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</si>
  <si>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</si>
  <si>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</si>
  <si>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</si>
  <si>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</si>
  <si>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</si>
  <si>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</si>
  <si>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</si>
  <si>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</si>
  <si>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</si>
  <si>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</si>
  <si>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</si>
  <si>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</si>
  <si>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</si>
  <si>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</si>
  <si>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</si>
  <si>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</si>
  <si>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</si>
  <si>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</si>
  <si>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</si>
  <si>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</si>
  <si>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</si>
  <si>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</si>
  <si>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</si>
  <si>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</si>
  <si>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</si>
  <si>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</si>
  <si>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</si>
  <si>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</si>
  <si>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</si>
  <si>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</si>
  <si>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</si>
  <si>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</si>
  <si>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</si>
  <si>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</si>
  <si>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</si>
  <si>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</si>
  <si>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</si>
  <si>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</si>
  <si>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</si>
  <si>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</si>
  <si>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</si>
  <si>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</si>
  <si>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</si>
  <si>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</si>
  <si>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</si>
  <si>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</si>
  <si>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</si>
  <si>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</si>
  <si>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</si>
  <si>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</si>
  <si>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</si>
  <si>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</si>
  <si>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</si>
  <si>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</si>
  <si>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</si>
  <si>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</si>
  <si>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</si>
  <si>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</si>
  <si>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</si>
  <si>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</si>
  <si>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</si>
  <si>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</si>
  <si>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</si>
  <si>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</si>
  <si>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</si>
  <si>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</si>
  <si>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</si>
  <si>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</si>
  <si>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</si>
  <si>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</si>
  <si>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</si>
  <si>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</si>
  <si>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</si>
  <si>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</si>
  <si>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</si>
  <si>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</si>
  <si>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</si>
  <si>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</si>
  <si>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</si>
  <si>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</si>
  <si>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</si>
  <si>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</si>
  <si>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</si>
  <si>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</si>
  <si>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</si>
  <si>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</si>
  <si>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</si>
  <si>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</si>
  <si>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</si>
  <si>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</si>
  <si>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</si>
  <si>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</si>
  <si>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</si>
  <si>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</si>
  <si>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</si>
  <si>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</si>
  <si>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</si>
  <si>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</si>
  <si>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</si>
  <si>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</si>
  <si>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</si>
  <si>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</si>
  <si>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</si>
  <si>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</si>
  <si>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</si>
  <si>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</si>
  <si>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</si>
  <si>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</si>
  <si>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</si>
  <si>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</si>
  <si>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</si>
  <si>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</si>
  <si>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</si>
  <si>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</si>
  <si>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</si>
  <si>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</si>
  <si>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</si>
  <si>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</si>
  <si>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</si>
  <si>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</si>
  <si>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</si>
  <si>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</si>
  <si>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</si>
  <si>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</si>
  <si>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</si>
  <si>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</si>
  <si>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</si>
  <si>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</si>
  <si>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</si>
  <si>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</si>
  <si>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</si>
  <si>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</si>
  <si>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</si>
  <si>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</si>
  <si>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</si>
  <si>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</si>
  <si>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</si>
  <si>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</si>
  <si>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</si>
  <si>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</si>
  <si>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</si>
  <si>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</si>
  <si>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</si>
  <si>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</si>
  <si>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</si>
  <si>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</si>
  <si>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</si>
  <si>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</si>
  <si>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</si>
  <si>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</si>
  <si>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</si>
  <si>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</si>
  <si>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</si>
  <si>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</si>
  <si>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</si>
  <si>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</si>
  <si>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</si>
  <si>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</si>
  <si>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</si>
  <si>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</si>
  <si>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</si>
  <si>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</si>
  <si>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</si>
  <si>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</si>
  <si>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</si>
  <si>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</si>
  <si>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</si>
  <si>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</si>
  <si>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</si>
  <si>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</si>
  <si>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</si>
  <si>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</si>
  <si>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</si>
  <si>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</si>
  <si>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</si>
  <si>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</si>
  <si>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</si>
  <si>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</si>
  <si>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</si>
  <si>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</si>
  <si>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</si>
  <si>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</si>
  <si>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</si>
  <si>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</si>
  <si>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</si>
  <si>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</si>
  <si>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</si>
  <si>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</si>
  <si>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</si>
  <si>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</si>
  <si>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</si>
  <si>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</si>
  <si>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</si>
  <si>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</si>
  <si>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</si>
  <si>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</si>
  <si>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</si>
  <si>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</si>
  <si>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</si>
  <si>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</si>
  <si>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</si>
  <si>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</si>
  <si>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</si>
  <si>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</si>
  <si>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</si>
  <si>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</si>
  <si>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</si>
  <si>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</si>
  <si>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</si>
  <si>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</si>
  <si>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</si>
  <si>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</si>
  <si>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</si>
  <si>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</si>
  <si>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</si>
  <si>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</si>
  <si>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</si>
  <si>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</si>
  <si>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</si>
  <si>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</si>
  <si>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</si>
  <si>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</si>
  <si>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</si>
  <si>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</si>
  <si>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</si>
  <si>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</si>
  <si>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</si>
  <si>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</si>
  <si>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</si>
  <si>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</si>
  <si>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</si>
  <si>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</si>
  <si>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</si>
  <si>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</si>
  <si>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</si>
  <si>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</si>
  <si>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</si>
  <si>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</si>
  <si>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</si>
  <si>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</si>
  <si>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</si>
  <si>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</si>
  <si>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</si>
  <si>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</si>
  <si>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</si>
  <si>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</si>
  <si>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</si>
  <si>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</si>
  <si>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</si>
  <si>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</si>
  <si>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</si>
  <si>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</si>
  <si>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</si>
  <si>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</si>
  <si>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</si>
  <si>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</si>
  <si>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</si>
  <si>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</si>
  <si>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</si>
  <si>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</si>
  <si>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</si>
  <si>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</si>
  <si>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</si>
  <si>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</si>
  <si>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</si>
  <si>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</si>
  <si>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</si>
  <si>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</si>
  <si>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</si>
  <si>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</si>
  <si>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</si>
  <si>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</si>
  <si>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</si>
  <si>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</si>
  <si>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</si>
  <si>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</si>
  <si>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</si>
  <si>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</si>
  <si>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</si>
  <si>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</si>
  <si>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</si>
  <si>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</si>
  <si>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</si>
  <si>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</si>
  <si>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</si>
  <si>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</si>
  <si>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</si>
  <si>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</si>
  <si>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</si>
  <si>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</si>
  <si>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</si>
  <si>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</si>
  <si>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</si>
  <si>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</si>
  <si>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</si>
  <si>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</si>
  <si>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</si>
  <si>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</si>
  <si>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</si>
  <si>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</si>
  <si>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</si>
  <si>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</si>
  <si>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</si>
  <si>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</si>
  <si>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</si>
  <si>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</si>
  <si>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</si>
  <si>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</si>
  <si>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</si>
  <si>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</si>
  <si>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</si>
  <si>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</si>
  <si>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</si>
  <si>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</si>
  <si>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</si>
  <si>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</si>
  <si>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</si>
  <si>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</si>
  <si>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</si>
  <si>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</si>
  <si>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</si>
  <si>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</si>
  <si>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</si>
  <si>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</si>
  <si>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</si>
  <si>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</si>
  <si>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</si>
  <si>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</si>
  <si>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</si>
  <si>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</si>
  <si>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</si>
  <si>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</si>
  <si>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</si>
  <si>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</si>
  <si>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</si>
  <si>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</si>
  <si>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</si>
  <si>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</si>
  <si>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</si>
  <si>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</si>
  <si>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</si>
  <si>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</si>
  <si>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</si>
  <si>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</si>
  <si>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</si>
  <si>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</si>
  <si>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</si>
  <si>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</si>
  <si>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</si>
  <si>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</si>
  <si>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</si>
  <si>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</si>
  <si>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</si>
  <si>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</si>
  <si>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</si>
  <si>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</si>
  <si>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</si>
  <si>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</si>
  <si>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</si>
  <si>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</si>
  <si>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</si>
  <si>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</si>
  <si>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</si>
  <si>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</si>
  <si>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</si>
  <si>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</si>
  <si>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</si>
  <si>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</si>
  <si>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</si>
  <si>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</si>
  <si>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</si>
  <si>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</si>
  <si>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</si>
  <si>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</si>
  <si>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</si>
  <si>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</si>
  <si>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</si>
  <si>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</si>
  <si>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</si>
  <si>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</si>
  <si>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</si>
  <si>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</si>
  <si>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</si>
  <si>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</si>
  <si>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</si>
  <si>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</si>
  <si>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</si>
  <si>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</si>
  <si>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</si>
  <si>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</si>
  <si>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</si>
  <si>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</si>
  <si>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</si>
  <si>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</si>
  <si>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</si>
  <si>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</si>
  <si>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</si>
  <si>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</si>
  <si>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</si>
  <si>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</si>
  <si>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</si>
  <si>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</si>
  <si>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</si>
  <si>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</si>
  <si>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</si>
  <si>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</si>
  <si>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</si>
  <si>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</si>
  <si>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</si>
  <si>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</si>
  <si>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</si>
  <si>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</si>
  <si>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</si>
  <si>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</si>
  <si>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</si>
  <si>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</si>
  <si>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</si>
  <si>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</si>
  <si>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</si>
  <si>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</si>
  <si>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</si>
  <si>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</si>
  <si>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</si>
  <si>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</si>
  <si>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</si>
  <si>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</si>
  <si>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</si>
  <si>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</si>
  <si>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</si>
  <si>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</si>
  <si>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</si>
  <si>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</si>
  <si>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</si>
  <si>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</si>
  <si>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</si>
  <si>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</si>
  <si>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</si>
  <si>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</si>
  <si>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</si>
  <si>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</si>
  <si>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</si>
  <si>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</si>
  <si>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</si>
  <si>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</si>
  <si>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</si>
  <si>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</si>
  <si>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</si>
  <si>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</si>
  <si>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</si>
  <si>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</si>
  <si>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</si>
  <si>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</si>
  <si>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</si>
  <si>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</si>
  <si>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</si>
  <si>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</si>
  <si>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</si>
  <si>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</si>
  <si>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</si>
  <si>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</si>
  <si>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</si>
  <si>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</si>
  <si>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</si>
  <si>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</si>
  <si>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</si>
  <si>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</si>
  <si>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</si>
  <si>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</si>
  <si>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</si>
  <si>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</si>
  <si>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</si>
  <si>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</si>
  <si>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</si>
  <si>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</si>
  <si>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</si>
  <si>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</si>
  <si>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</si>
  <si>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</si>
  <si>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</si>
  <si>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</si>
  <si>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</si>
  <si>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</si>
  <si>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</si>
  <si>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</si>
  <si>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</si>
  <si>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</si>
  <si>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</si>
  <si>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</si>
  <si>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</si>
  <si>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</si>
  <si>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</si>
  <si>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</si>
  <si>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</si>
  <si>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</si>
  <si>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</si>
  <si>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</si>
  <si>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</si>
  <si>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</si>
  <si>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</si>
  <si>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</si>
  <si>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</si>
  <si>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</si>
  <si>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</si>
  <si>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</si>
  <si>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</si>
  <si>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</si>
  <si>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</si>
  <si>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</si>
  <si>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</si>
  <si>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</si>
  <si>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</si>
  <si>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</si>
  <si>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</si>
  <si>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</si>
  <si>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</si>
  <si>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</si>
  <si>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</si>
  <si>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</si>
  <si>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</si>
  <si>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</si>
  <si>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</si>
  <si>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</si>
  <si>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</si>
  <si>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</si>
  <si>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</si>
  <si>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</si>
  <si>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</si>
  <si>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</si>
  <si>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</si>
  <si>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</si>
  <si>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</si>
  <si>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</si>
  <si>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</si>
  <si>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</si>
  <si>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</si>
  <si>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</si>
  <si>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</si>
  <si>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</si>
  <si>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</si>
  <si>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</si>
  <si>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</si>
  <si>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</si>
  <si>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</si>
  <si>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</si>
  <si>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</si>
  <si>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</si>
  <si>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</si>
  <si>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</si>
  <si>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</si>
  <si>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</si>
  <si>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</si>
  <si>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</si>
  <si>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</si>
  <si>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</si>
  <si>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</si>
  <si>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</si>
  <si>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</si>
  <si>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</si>
  <si>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</si>
  <si>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</si>
  <si>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</si>
  <si>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</si>
  <si>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</si>
  <si>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</si>
  <si>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</si>
  <si>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</si>
  <si>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</si>
  <si>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</si>
  <si>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</si>
  <si>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</si>
  <si>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</si>
  <si>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</si>
  <si>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</si>
  <si>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</si>
  <si>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</si>
  <si>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</si>
  <si>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</si>
  <si>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</si>
  <si>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</si>
  <si>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</si>
  <si>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</si>
  <si>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</si>
  <si>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</si>
  <si>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</si>
  <si>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</si>
  <si>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</si>
  <si>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</si>
  <si>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</si>
  <si>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</si>
  <si>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</si>
  <si>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</si>
  <si>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</si>
  <si>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</si>
  <si>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</si>
  <si>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</si>
  <si>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</si>
  <si>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</si>
  <si>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</si>
  <si>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</si>
  <si>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</si>
  <si>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</si>
  <si>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</si>
  <si>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</si>
  <si>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</si>
  <si>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</si>
  <si>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</si>
  <si>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</si>
  <si>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</si>
  <si>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</si>
  <si>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</si>
  <si>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</si>
  <si>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</si>
  <si>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</si>
  <si>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</si>
  <si>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</si>
  <si>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</si>
  <si>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</si>
  <si>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</si>
  <si>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</si>
  <si>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</si>
  <si>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</si>
  <si>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</si>
  <si>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</si>
  <si>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</si>
  <si>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</si>
  <si>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</si>
  <si>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</si>
  <si>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</si>
  <si>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</si>
  <si>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</si>
  <si>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</si>
  <si>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</si>
  <si>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</si>
  <si>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</si>
  <si>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</si>
  <si>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</si>
  <si>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</si>
  <si>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</si>
  <si>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</si>
  <si>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</si>
  <si>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</si>
  <si>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</si>
  <si>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</si>
  <si>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</si>
  <si>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</si>
  <si>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</si>
  <si>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</si>
  <si>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</si>
  <si>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</si>
  <si>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</si>
  <si>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</si>
  <si>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</si>
  <si>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</si>
  <si>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</si>
  <si>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</si>
  <si>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</si>
  <si>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</si>
  <si>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</si>
  <si>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</si>
  <si>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</si>
  <si>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</si>
  <si>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</si>
  <si>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</si>
  <si>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</si>
  <si>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</si>
  <si>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</si>
  <si>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</si>
  <si>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</si>
  <si>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</si>
  <si>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</si>
  <si>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</si>
  <si>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</si>
  <si>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</si>
  <si>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</si>
  <si>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</si>
  <si>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</si>
  <si>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</si>
  <si>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</si>
  <si>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</si>
  <si>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</si>
  <si>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</si>
  <si>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</si>
  <si>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</si>
  <si>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</si>
  <si>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</si>
  <si>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</si>
  <si>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</si>
  <si>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</si>
  <si>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</si>
  <si>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</si>
  <si>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</si>
  <si>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</si>
  <si>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</si>
  <si>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</si>
  <si>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</si>
  <si>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</si>
  <si>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</si>
  <si>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</si>
  <si>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</si>
  <si>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</si>
  <si>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</si>
  <si>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</si>
  <si>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</si>
  <si>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</si>
  <si>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</si>
  <si>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</si>
  <si>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</si>
  <si>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</si>
  <si>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</si>
  <si>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</si>
  <si>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</si>
  <si>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</si>
  <si>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</si>
  <si>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</si>
  <si>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</si>
  <si>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</si>
  <si>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</si>
  <si>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</si>
  <si>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</si>
  <si>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</si>
  <si>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</si>
  <si>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</si>
  <si>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</si>
  <si>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</si>
  <si>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</si>
  <si>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</si>
  <si>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</si>
  <si>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</si>
  <si>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</si>
  <si>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</si>
  <si>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</si>
  <si>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</si>
  <si>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</si>
  <si>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</si>
  <si>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</si>
  <si>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</si>
  <si>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</si>
  <si>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</si>
  <si>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</si>
  <si>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</si>
  <si>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</si>
  <si>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</si>
  <si>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</si>
  <si>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</si>
  <si>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</si>
  <si>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</si>
  <si>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</si>
  <si>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</si>
  <si>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</si>
  <si>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</si>
  <si>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</si>
  <si>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</si>
  <si>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</si>
  <si>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</si>
  <si>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</si>
  <si>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</si>
  <si>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</si>
  <si>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</si>
  <si>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</si>
  <si>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</si>
  <si>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</si>
  <si>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</si>
  <si>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</si>
  <si>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</si>
  <si>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</si>
  <si>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</si>
  <si>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</si>
  <si>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</si>
  <si>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</si>
  <si>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</si>
  <si>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</si>
  <si>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</si>
  <si>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</si>
  <si>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</si>
  <si>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</si>
  <si>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</si>
  <si>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</si>
  <si>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</si>
  <si>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</si>
  <si>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</si>
  <si>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</si>
  <si>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</si>
  <si>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</si>
  <si>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</si>
  <si>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</si>
  <si>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</si>
  <si>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</si>
  <si>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</si>
  <si>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</si>
  <si>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</si>
  <si>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</si>
  <si>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</si>
  <si>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</si>
  <si>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</si>
  <si>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</si>
  <si>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</si>
  <si>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</si>
  <si>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</si>
  <si>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</si>
  <si>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</si>
  <si>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</si>
  <si>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</si>
  <si>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</si>
  <si>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</si>
  <si>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</si>
  <si>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</si>
  <si>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</si>
  <si>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</si>
  <si>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</si>
  <si>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</si>
  <si>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</si>
  <si>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</si>
  <si>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</si>
  <si>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</si>
  <si>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</si>
  <si>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</si>
  <si>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</si>
  <si>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</si>
  <si>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</si>
  <si>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</si>
  <si>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</si>
  <si>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</si>
  <si>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</si>
  <si>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</si>
  <si>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</si>
  <si>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</si>
  <si>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</si>
  <si>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</si>
  <si>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</si>
  <si>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</si>
  <si>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</si>
  <si>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</si>
  <si>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</si>
  <si>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</si>
  <si>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</si>
  <si>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</si>
  <si>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</si>
  <si>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</si>
  <si>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</si>
  <si>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</si>
  <si>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</si>
  <si>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</si>
  <si>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</si>
  <si>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</si>
  <si>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</si>
  <si>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</si>
  <si>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</si>
  <si>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</si>
  <si>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</si>
  <si>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</si>
  <si>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</si>
  <si>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</si>
  <si>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</si>
  <si>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</si>
  <si>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</si>
  <si>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</si>
  <si>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</si>
  <si>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</si>
  <si>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</si>
  <si>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</si>
  <si>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</si>
  <si>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</si>
  <si>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</si>
  <si>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</si>
  <si>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</si>
  <si>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</si>
  <si>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</si>
  <si>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</si>
  <si>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</si>
  <si>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</si>
  <si>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</si>
  <si>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</si>
  <si>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</si>
  <si>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</si>
  <si>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</si>
  <si>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</si>
  <si>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</si>
  <si>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</si>
  <si>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</si>
  <si>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</si>
  <si>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</si>
  <si>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</si>
  <si>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</si>
  <si>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</si>
  <si>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</si>
  <si>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</si>
  <si>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</si>
  <si>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</si>
  <si>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</si>
  <si>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</si>
  <si>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</si>
  <si>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</si>
  <si>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</si>
  <si>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</si>
  <si>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</si>
  <si>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</si>
  <si>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</si>
  <si>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</si>
  <si>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</si>
  <si>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</si>
  <si>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</si>
  <si>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</si>
  <si>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</si>
  <si>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</si>
  <si>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</si>
  <si>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</si>
  <si>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</si>
  <si>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</si>
  <si>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</si>
  <si>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</si>
  <si>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</si>
  <si>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</si>
  <si>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</si>
  <si>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</si>
  <si>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</si>
  <si>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</si>
  <si>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</si>
  <si>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</si>
  <si>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</si>
  <si>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</si>
  <si>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</si>
  <si>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</si>
  <si>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</si>
  <si>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</si>
  <si>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</si>
  <si>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</si>
  <si>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</si>
  <si>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</si>
  <si>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</si>
  <si>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</si>
  <si>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</si>
  <si>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</si>
  <si>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</si>
  <si>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</si>
  <si>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</si>
  <si>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</si>
  <si>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</si>
  <si>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</si>
  <si>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</si>
  <si>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</si>
  <si>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</si>
  <si>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</si>
  <si>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</si>
  <si>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</si>
  <si>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</si>
  <si>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</si>
  <si>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</si>
  <si>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</si>
  <si>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</si>
  <si>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</si>
  <si>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</si>
  <si>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</si>
  <si>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</si>
  <si>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</si>
  <si>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</si>
  <si>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</si>
  <si>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</si>
  <si>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</si>
  <si>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</si>
  <si>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</si>
  <si>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</si>
  <si>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</si>
  <si>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</si>
  <si>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</si>
  <si>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</si>
  <si>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</si>
  <si>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</si>
  <si>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</si>
  <si>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</si>
  <si>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</si>
  <si>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</si>
  <si>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</si>
  <si>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</si>
  <si>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</si>
  <si>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</si>
  <si>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</si>
  <si>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</si>
  <si>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</si>
  <si>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</si>
  <si>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</si>
  <si>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</si>
  <si>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</si>
  <si>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</si>
  <si>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</si>
  <si>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</si>
  <si>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</si>
  <si>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</si>
  <si>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</si>
  <si>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</si>
  <si>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</si>
  <si>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</si>
  <si>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</si>
  <si>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</si>
  <si>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</si>
  <si>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</si>
  <si>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</si>
  <si>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</si>
  <si>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</si>
  <si>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</si>
  <si>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</si>
  <si>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</si>
  <si>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</si>
  <si>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</si>
  <si>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</si>
  <si>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</si>
  <si>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</si>
  <si>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</si>
  <si>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</si>
  <si>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</si>
  <si>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</si>
  <si>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</si>
  <si>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</si>
  <si>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</si>
  <si>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</si>
  <si>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</si>
  <si>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</si>
  <si>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</si>
  <si>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</si>
  <si>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</si>
  <si>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</si>
  <si>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</si>
  <si>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</si>
  <si>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</si>
  <si>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</si>
  <si>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</si>
  <si>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</si>
  <si>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</si>
  <si>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</si>
  <si>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</si>
  <si>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</si>
  <si>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</si>
  <si>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</si>
  <si>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</si>
  <si>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</si>
  <si>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</si>
  <si>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</si>
  <si>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</si>
  <si>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</si>
  <si>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</si>
  <si>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</si>
  <si>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</si>
  <si>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</si>
  <si>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</si>
  <si>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</si>
  <si>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</si>
  <si>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</si>
  <si>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</si>
  <si>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</si>
  <si>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</si>
  <si>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</si>
  <si>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</si>
  <si>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</si>
  <si>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</si>
  <si>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</si>
  <si>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</si>
  <si>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</si>
  <si>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</si>
  <si>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</si>
  <si>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</si>
  <si>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</si>
  <si>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</si>
  <si>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</si>
  <si>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</si>
  <si>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</si>
  <si>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</si>
  <si>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</si>
  <si>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</si>
  <si>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</si>
  <si>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</si>
  <si>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</si>
  <si>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</si>
  <si>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</si>
  <si>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</si>
  <si>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</si>
  <si>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</si>
  <si>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</si>
  <si>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</si>
  <si>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</si>
  <si>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</si>
  <si>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</si>
  <si>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</si>
  <si>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</si>
  <si>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</si>
  <si>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</si>
  <si>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</si>
  <si>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</si>
  <si>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</si>
  <si>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</si>
  <si>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</si>
  <si>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</si>
  <si>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</si>
  <si>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</si>
  <si>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</si>
  <si>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</si>
  <si>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</si>
  <si>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</si>
  <si>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</si>
  <si>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</si>
  <si>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</si>
  <si>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</si>
  <si>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</si>
  <si>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</si>
  <si>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</si>
  <si>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</si>
  <si>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</si>
  <si>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</si>
  <si>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</si>
  <si>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</si>
  <si>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</si>
  <si>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</si>
  <si>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</si>
  <si>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</si>
  <si>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</si>
  <si>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</si>
  <si>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</si>
  <si>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</si>
  <si>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</si>
  <si>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</si>
  <si>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</si>
  <si>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</si>
  <si>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</si>
  <si>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</si>
  <si>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</si>
  <si>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</si>
  <si>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</si>
  <si>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</si>
  <si>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</si>
  <si>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</si>
  <si>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</si>
  <si>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</si>
  <si>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</si>
  <si>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</si>
  <si>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</si>
  <si>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</si>
  <si>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</si>
  <si>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</si>
  <si>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</si>
  <si>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</si>
  <si>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</si>
  <si>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</si>
  <si>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</si>
  <si>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</si>
  <si>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</si>
  <si>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</si>
  <si>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</si>
  <si>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</si>
  <si>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</si>
  <si>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</si>
  <si>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</si>
  <si>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</si>
  <si>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</si>
  <si>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</si>
  <si>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</si>
  <si>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</si>
  <si>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</si>
  <si>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</si>
  <si>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</si>
  <si>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</si>
  <si>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</si>
  <si>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</si>
  <si>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</si>
  <si>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</si>
  <si>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</si>
  <si>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</si>
  <si>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</si>
  <si>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</si>
  <si>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</si>
  <si>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</si>
  <si>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</si>
  <si>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</si>
  <si>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</si>
  <si>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</si>
  <si>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</si>
  <si>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</si>
  <si>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</si>
  <si>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</si>
  <si>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</si>
  <si>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</si>
  <si>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</si>
  <si>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</si>
  <si>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</si>
  <si>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</si>
  <si>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</si>
  <si>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</si>
  <si>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</si>
  <si>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</si>
  <si>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</si>
  <si>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</si>
  <si>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</si>
  <si>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</si>
  <si>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</si>
  <si>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</si>
  <si>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</si>
  <si>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</si>
  <si>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</si>
  <si>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</si>
  <si>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</si>
  <si>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</si>
  <si>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</si>
  <si>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</si>
  <si>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</si>
  <si>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</si>
  <si>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</si>
  <si>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</si>
  <si>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</si>
  <si>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</si>
  <si>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</si>
  <si>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</si>
  <si>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</si>
  <si>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</si>
  <si>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</si>
  <si>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</si>
  <si>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</si>
  <si>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</si>
  <si>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</si>
  <si>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</si>
  <si>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</si>
  <si>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</si>
  <si>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</si>
  <si>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</si>
  <si>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</si>
  <si>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</si>
  <si>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</si>
  <si>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</si>
  <si>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</si>
  <si>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</si>
  <si>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</si>
  <si>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</si>
  <si>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</si>
  <si>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</si>
  <si>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</si>
  <si>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</si>
  <si>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</si>
  <si>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</si>
  <si>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</si>
  <si>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</si>
  <si>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</si>
  <si>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</si>
  <si>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</si>
  <si>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</si>
  <si>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</si>
  <si>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</si>
  <si>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</si>
  <si>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</si>
  <si>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</si>
  <si>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</si>
  <si>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</si>
  <si>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</si>
  <si>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</si>
  <si>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</si>
  <si>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</si>
  <si>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</si>
  <si>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</si>
  <si>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</si>
  <si>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</si>
  <si>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</si>
  <si>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</si>
  <si>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</si>
  <si>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</si>
  <si>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</si>
  <si>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</si>
  <si>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</si>
  <si>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</si>
  <si>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</si>
  <si>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</si>
  <si>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</si>
  <si>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</si>
  <si>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</si>
  <si>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</si>
  <si>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</si>
  <si>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</si>
  <si>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</si>
  <si>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</si>
  <si>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</si>
  <si>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</si>
  <si>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</si>
  <si>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</si>
  <si>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</si>
  <si>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</si>
  <si>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</si>
  <si>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</si>
  <si>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</si>
  <si>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</si>
  <si>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</si>
  <si>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</si>
  <si>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</si>
  <si>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</si>
  <si>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</si>
  <si>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</si>
  <si>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</si>
  <si>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</si>
  <si>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</si>
  <si>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</si>
  <si>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</si>
  <si>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</si>
  <si>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</si>
  <si>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</si>
  <si>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</si>
  <si>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</si>
  <si>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</si>
  <si>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</si>
  <si>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</si>
  <si>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</si>
  <si>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</si>
  <si>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</si>
  <si>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</si>
  <si>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</si>
  <si>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</si>
  <si>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</si>
  <si>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</si>
  <si>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</si>
  <si>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</si>
  <si>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</si>
  <si>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</si>
  <si>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</si>
  <si>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</si>
  <si>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</si>
  <si>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</si>
  <si>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</si>
  <si>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</si>
  <si>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</si>
  <si>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</si>
  <si>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</si>
  <si>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</si>
  <si>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</si>
  <si>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</si>
  <si>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</si>
  <si>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</si>
  <si>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</si>
  <si>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</si>
  <si>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</si>
  <si>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</si>
  <si>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</si>
  <si>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</si>
  <si>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</si>
  <si>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</si>
  <si>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</si>
  <si>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</si>
  <si>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</si>
  <si>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</si>
  <si>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</si>
  <si>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</si>
  <si>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</si>
  <si>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</si>
  <si>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</si>
  <si>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</si>
  <si>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</si>
  <si>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</si>
  <si>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</si>
  <si>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</si>
  <si>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</si>
  <si>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</si>
  <si>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</si>
  <si>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</si>
  <si>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</si>
  <si>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</si>
  <si>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</si>
  <si>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</si>
  <si>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</si>
  <si>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</si>
  <si>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</si>
  <si>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</si>
  <si>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</si>
  <si>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</si>
  <si>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</si>
  <si>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</si>
  <si>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</si>
  <si>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</si>
  <si>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</si>
  <si>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</si>
  <si>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</si>
  <si>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</si>
  <si>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</si>
  <si>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</si>
  <si>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</si>
  <si>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</si>
  <si>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</si>
  <si>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</si>
  <si>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</si>
  <si>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</si>
  <si>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</si>
  <si>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</si>
  <si>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</si>
  <si>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</si>
  <si>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</si>
  <si>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</si>
  <si>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</si>
  <si>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</si>
  <si>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</si>
  <si>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</si>
  <si>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</si>
  <si>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</si>
  <si>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</si>
  <si>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</si>
  <si>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</si>
  <si>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</si>
  <si>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</si>
  <si>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</si>
  <si>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</si>
  <si>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</si>
  <si>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</si>
  <si>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</si>
  <si>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</si>
  <si>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</si>
  <si>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</si>
  <si>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</si>
  <si>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</si>
  <si>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</si>
  <si>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</si>
  <si>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</si>
  <si>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</si>
  <si>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</si>
  <si>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</si>
  <si>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</si>
  <si>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</si>
  <si>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</si>
  <si>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</si>
  <si>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</si>
  <si>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</si>
  <si>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</si>
  <si>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</si>
  <si>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</si>
  <si>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</si>
  <si>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</si>
  <si>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</si>
  <si>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</si>
  <si>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</si>
  <si>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</si>
  <si>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</si>
  <si>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</si>
  <si>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</si>
  <si>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</si>
  <si>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</si>
  <si>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</si>
  <si>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</si>
  <si>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</si>
  <si>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</si>
  <si>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</si>
  <si>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</si>
  <si>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</si>
  <si>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</si>
  <si>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</si>
  <si>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</si>
  <si>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</si>
  <si>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</si>
  <si>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</si>
  <si>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</si>
  <si>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</si>
  <si>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</si>
  <si>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</si>
  <si>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</si>
  <si>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</si>
  <si>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</si>
  <si>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</si>
  <si>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</si>
  <si>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</si>
  <si>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</si>
  <si>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</si>
  <si>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</si>
  <si>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</si>
  <si>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</si>
  <si>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</si>
  <si>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</si>
  <si>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</si>
  <si>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</si>
  <si>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</si>
  <si>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</si>
  <si>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</si>
  <si>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</si>
  <si>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</si>
  <si>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</si>
  <si>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</si>
  <si>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</si>
  <si>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</si>
  <si>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</si>
  <si>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</si>
  <si>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</si>
  <si>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</si>
  <si>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</si>
  <si>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</si>
  <si>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</si>
  <si>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</si>
  <si>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</si>
  <si>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</si>
  <si>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</si>
  <si>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</si>
  <si>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</si>
  <si>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</si>
  <si>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</si>
  <si>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</si>
  <si>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</si>
  <si>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</si>
  <si>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</si>
  <si>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</si>
  <si>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</si>
  <si>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</si>
  <si>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</si>
  <si>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</si>
  <si>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</si>
  <si>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</si>
  <si>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</si>
  <si>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</si>
  <si>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</si>
  <si>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</si>
  <si>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</si>
  <si>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</si>
  <si>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</si>
  <si>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</si>
  <si>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</si>
  <si>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</si>
  <si>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</si>
  <si>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</si>
  <si>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</si>
  <si>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</si>
  <si>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</si>
  <si>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</si>
  <si>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</si>
  <si>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</si>
  <si>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</si>
  <si>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</si>
  <si>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</si>
  <si>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</si>
  <si>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</si>
  <si>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</si>
  <si>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</si>
  <si>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</si>
  <si>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</si>
  <si>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</si>
  <si>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</si>
  <si>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</si>
  <si>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</si>
  <si>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</si>
  <si>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</si>
  <si>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</si>
  <si>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</si>
  <si>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</si>
  <si>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</si>
  <si>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</si>
  <si>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</si>
  <si>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</si>
  <si>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</si>
  <si>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</si>
  <si>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</si>
  <si>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</si>
  <si>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</si>
  <si>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</si>
  <si>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</si>
  <si>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</si>
  <si>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</si>
  <si>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</si>
  <si>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</si>
  <si>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</si>
  <si>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</si>
  <si>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</si>
  <si>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</si>
  <si>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</si>
  <si>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</si>
  <si>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</si>
  <si>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</si>
  <si>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</si>
  <si>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</si>
  <si>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</si>
  <si>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</si>
  <si>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</si>
  <si>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</si>
  <si>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</si>
  <si>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</si>
  <si>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</si>
  <si>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</si>
  <si>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</si>
  <si>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</si>
  <si>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</si>
  <si>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</si>
  <si>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</si>
  <si>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</si>
  <si>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</si>
  <si>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</si>
  <si>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</si>
  <si>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</si>
  <si>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</si>
  <si>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</si>
  <si>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</si>
  <si>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</si>
  <si>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</si>
  <si>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</si>
  <si>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</si>
  <si>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</si>
  <si>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</si>
  <si>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</si>
  <si>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</si>
  <si>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</si>
  <si>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</si>
  <si>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</si>
  <si>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</si>
  <si>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</si>
  <si>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</si>
  <si>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</si>
  <si>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</si>
  <si>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</si>
  <si>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</si>
  <si>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</si>
  <si>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</si>
  <si>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</si>
  <si>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</si>
  <si>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</si>
  <si>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</si>
  <si>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</si>
  <si>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</si>
  <si>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</si>
  <si>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</si>
  <si>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</si>
  <si>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</si>
  <si>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</si>
  <si>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</si>
  <si>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</si>
  <si>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</si>
  <si>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</si>
  <si>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</si>
  <si>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</si>
  <si>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</si>
  <si>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</si>
  <si>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</si>
  <si>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</si>
  <si>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</si>
  <si>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</si>
  <si>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</si>
  <si>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</si>
  <si>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</si>
  <si>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</si>
  <si>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</si>
  <si>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</si>
  <si>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</si>
  <si>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</si>
  <si>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</si>
  <si>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</si>
  <si>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</si>
  <si>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</si>
  <si>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</si>
  <si>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</si>
  <si>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</si>
  <si>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</si>
  <si>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</si>
  <si>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</si>
  <si>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</si>
  <si>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</si>
  <si>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</si>
  <si>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</si>
  <si>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</si>
  <si>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</si>
  <si>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</si>
  <si>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</si>
  <si>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</si>
  <si>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</si>
  <si>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</si>
  <si>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</si>
  <si>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</si>
  <si>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</si>
  <si>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</si>
  <si>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</si>
  <si>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</si>
  <si>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</si>
  <si>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</si>
  <si>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</si>
  <si>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</si>
  <si>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</si>
  <si>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</si>
  <si>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</si>
  <si>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</si>
  <si>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</si>
  <si>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</si>
  <si>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</si>
  <si>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</si>
  <si>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</si>
  <si>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</si>
  <si>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</si>
  <si>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</si>
  <si>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</si>
  <si>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</si>
  <si>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</si>
  <si>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</si>
  <si>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</si>
  <si>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</si>
  <si>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</si>
  <si>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</si>
  <si>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</si>
  <si>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</si>
  <si>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</si>
  <si>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</si>
  <si>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</si>
  <si>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</si>
  <si>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</si>
  <si>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</si>
  <si>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</si>
  <si>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</si>
  <si>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</si>
  <si>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</si>
  <si>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</si>
  <si>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</si>
  <si>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</si>
  <si>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</si>
  <si>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</si>
  <si>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</si>
  <si>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</si>
  <si>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</si>
  <si>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</si>
  <si>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</si>
  <si>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</si>
  <si>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</si>
  <si>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</si>
  <si>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</si>
  <si>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</si>
  <si>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</si>
  <si>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</si>
  <si>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</si>
  <si>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</si>
  <si>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</si>
  <si>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</si>
  <si>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</si>
  <si>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</si>
  <si>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</si>
  <si>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</si>
  <si>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</si>
  <si>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</si>
  <si>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</si>
  <si>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</si>
  <si>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</si>
  <si>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</si>
  <si>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</si>
  <si>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</si>
  <si>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</si>
  <si>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</si>
  <si>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</si>
  <si>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</si>
  <si>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</si>
  <si>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</si>
  <si>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</si>
  <si>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</si>
  <si>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</si>
  <si>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</si>
  <si>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</si>
  <si>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</si>
  <si>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</si>
  <si>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</si>
  <si>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</si>
  <si>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</si>
  <si>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</si>
  <si>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</si>
  <si>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</si>
  <si>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</si>
  <si>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</si>
  <si>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</si>
  <si>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</si>
  <si>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</si>
  <si>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</si>
  <si>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</si>
  <si>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</si>
  <si>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</si>
  <si>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</si>
  <si>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</si>
  <si>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</si>
  <si>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</si>
  <si>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</si>
  <si>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</si>
  <si>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</si>
  <si>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</si>
  <si>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</si>
  <si>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</si>
  <si>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</si>
  <si>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</si>
  <si>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</si>
  <si>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</si>
  <si>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</si>
  <si>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</si>
  <si>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</si>
  <si>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</si>
  <si>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</si>
  <si>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</si>
  <si>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</si>
  <si>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</si>
  <si>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</si>
  <si>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</si>
  <si>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</si>
  <si>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</si>
  <si>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</si>
  <si>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</si>
  <si>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</si>
  <si>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</si>
  <si>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</si>
  <si>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</si>
  <si>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</si>
  <si>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</si>
  <si>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</si>
  <si>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</si>
  <si>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</si>
  <si>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</si>
  <si>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</si>
  <si>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</si>
  <si>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</si>
  <si>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</si>
  <si>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</si>
  <si>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</si>
  <si>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</si>
  <si>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</si>
  <si>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</si>
  <si>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</si>
  <si>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</si>
  <si>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</si>
  <si>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</si>
  <si>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</si>
  <si>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</si>
  <si>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</si>
  <si>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</si>
  <si>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</si>
  <si>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</si>
  <si>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</si>
  <si>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</si>
  <si>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</si>
  <si>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</si>
  <si>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</si>
  <si>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</si>
  <si>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</si>
  <si>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</si>
  <si>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</si>
  <si>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</si>
  <si>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</si>
  <si>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</si>
  <si>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</si>
  <si>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</si>
  <si>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</si>
  <si>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</si>
  <si>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</si>
  <si>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</si>
  <si>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</si>
  <si>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</si>
  <si>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</si>
  <si>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</si>
  <si>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</si>
  <si>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</si>
  <si>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</si>
  <si>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</si>
  <si>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</si>
  <si>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</si>
  <si>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</si>
  <si>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</si>
  <si>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</si>
  <si>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</si>
  <si>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</si>
  <si>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</si>
  <si>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</si>
  <si>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</si>
  <si>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</si>
  <si>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</si>
  <si>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</si>
  <si>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</si>
  <si>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</si>
  <si>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</si>
  <si>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</si>
  <si>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</si>
  <si>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</si>
  <si>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</si>
  <si>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</si>
  <si>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</si>
  <si>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</si>
  <si>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</si>
  <si>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</si>
  <si>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</si>
  <si>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</si>
  <si>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</si>
  <si>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</si>
  <si>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</si>
  <si>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</si>
  <si>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</si>
  <si>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</si>
  <si>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</si>
  <si>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</si>
  <si>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</si>
  <si>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</si>
  <si>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</si>
  <si>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</si>
  <si>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</si>
  <si>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</si>
  <si>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</si>
  <si>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</si>
  <si>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</si>
  <si>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</si>
  <si>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</si>
  <si>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</si>
  <si>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</si>
  <si>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</si>
  <si>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</si>
  <si>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</si>
  <si>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</si>
  <si>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</si>
  <si>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</si>
  <si>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</si>
  <si>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</si>
  <si>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</si>
  <si>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</si>
  <si>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</si>
  <si>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</si>
  <si>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</si>
  <si>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</si>
  <si>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</si>
  <si>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</si>
  <si>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</si>
  <si>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</si>
  <si>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</si>
  <si>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</si>
  <si>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</si>
  <si>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</si>
  <si>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</si>
  <si>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</si>
  <si>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</si>
  <si>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</si>
  <si>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</si>
  <si>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</si>
  <si>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</si>
  <si>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</si>
  <si>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</si>
  <si>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</si>
  <si>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</si>
  <si>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</si>
  <si>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</si>
  <si>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</si>
  <si>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</si>
  <si>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</si>
  <si>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</si>
  <si>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</si>
  <si>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</si>
  <si>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</si>
  <si>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</si>
  <si>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</si>
  <si>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</si>
  <si>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</si>
  <si>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</si>
  <si>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</si>
  <si>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</si>
  <si>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</si>
  <si>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</si>
  <si>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</si>
  <si>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</si>
  <si>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</si>
  <si>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</si>
  <si>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</si>
  <si>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</si>
  <si>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</si>
  <si>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</si>
  <si>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</si>
  <si>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</si>
  <si>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</si>
  <si>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</si>
  <si>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</si>
  <si>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</si>
  <si>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</si>
  <si>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</si>
  <si>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</si>
  <si>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</si>
  <si>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</si>
  <si>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</si>
  <si>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</si>
  <si>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</si>
  <si>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</si>
  <si>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</si>
  <si>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</si>
  <si>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</si>
  <si>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</si>
  <si>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</si>
  <si>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</si>
  <si>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</si>
  <si>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</si>
  <si>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</si>
  <si>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</si>
  <si>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</si>
  <si>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</si>
  <si>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</si>
  <si>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</si>
  <si>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</si>
  <si>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</si>
  <si>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</si>
  <si>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</si>
  <si>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</si>
  <si>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</si>
  <si>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</si>
  <si>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</si>
  <si>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</si>
  <si>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</si>
  <si>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</si>
  <si>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</si>
  <si>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</si>
  <si>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</si>
  <si>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</si>
  <si>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</si>
  <si>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</si>
  <si>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</si>
  <si>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</si>
  <si>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</si>
  <si>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</si>
  <si>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</si>
  <si>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</si>
  <si>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</si>
  <si>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</si>
  <si>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</si>
  <si>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</si>
  <si>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</si>
  <si>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</si>
  <si>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</si>
  <si>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</si>
  <si>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</si>
  <si>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</si>
  <si>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</si>
  <si>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</si>
  <si>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</si>
  <si>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</si>
  <si>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</si>
  <si>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</si>
  <si>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</si>
  <si>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</si>
  <si>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</si>
  <si>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</si>
  <si>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</si>
  <si>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</si>
  <si>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</si>
  <si>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</si>
  <si>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</si>
  <si>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</si>
  <si>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</si>
  <si>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</si>
  <si>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</si>
  <si>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</si>
  <si>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</si>
  <si>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</si>
  <si>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</si>
  <si>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</si>
  <si>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</si>
  <si>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</si>
  <si>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</si>
  <si>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</si>
  <si>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</si>
  <si>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</si>
  <si>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</si>
  <si>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</si>
  <si>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</si>
  <si>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</si>
  <si>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</si>
  <si>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</si>
  <si>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</si>
  <si>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</si>
  <si>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</si>
  <si>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</si>
  <si>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</si>
  <si>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</si>
  <si>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</si>
  <si>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</si>
  <si>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</si>
  <si>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</si>
  <si>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</si>
  <si>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</si>
  <si>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</si>
  <si>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</si>
  <si>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</si>
  <si>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</si>
  <si>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</si>
  <si>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</si>
  <si>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</si>
  <si>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</si>
  <si>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</si>
  <si>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</si>
  <si>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</si>
  <si>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</si>
  <si>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</si>
  <si>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</si>
  <si>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</si>
  <si>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</si>
  <si>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</si>
  <si>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</si>
  <si>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</si>
  <si>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</si>
  <si>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</si>
  <si>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</si>
  <si>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</si>
  <si>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</si>
  <si>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</si>
  <si>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</si>
  <si>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</si>
  <si>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</si>
  <si>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</si>
  <si>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</si>
  <si>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</si>
  <si>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</si>
  <si>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</si>
  <si>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</si>
  <si>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</si>
  <si>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</si>
  <si>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</si>
  <si>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</si>
  <si>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</si>
  <si>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</si>
  <si>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</si>
  <si>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</si>
  <si>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</si>
  <si>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</si>
  <si>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</si>
  <si>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</si>
  <si>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</si>
  <si>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</si>
  <si>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</si>
  <si>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</si>
  <si>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</si>
  <si>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</si>
  <si>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</si>
  <si>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</si>
  <si>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</si>
  <si>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</si>
  <si>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</si>
  <si>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</si>
  <si>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</si>
  <si>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</si>
  <si>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</si>
  <si>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</si>
  <si>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</si>
  <si>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</si>
  <si>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</si>
  <si>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</si>
  <si>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</si>
  <si>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</si>
  <si>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</si>
  <si>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</si>
  <si>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</si>
  <si>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</si>
  <si>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</si>
  <si>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</si>
  <si>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</si>
  <si>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</si>
  <si>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</si>
  <si>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</si>
  <si>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</si>
  <si>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</si>
  <si>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</si>
  <si>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</si>
  <si>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</si>
  <si>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</si>
  <si>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</si>
  <si>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</si>
  <si>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</si>
  <si>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</si>
  <si>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</si>
  <si>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</si>
  <si>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</si>
  <si>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</si>
  <si>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</si>
  <si>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</si>
  <si>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</si>
  <si>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</si>
  <si>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</si>
  <si>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</si>
  <si>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</si>
  <si>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</si>
  <si>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</si>
  <si>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</si>
  <si>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</si>
  <si>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</si>
  <si>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</si>
  <si>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</si>
  <si>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</si>
  <si>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</si>
  <si>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</si>
  <si>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</si>
  <si>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</si>
  <si>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</si>
  <si>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</si>
  <si>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</si>
  <si>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</si>
  <si>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</si>
  <si>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</si>
  <si>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</si>
  <si>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</si>
  <si>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</si>
  <si>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</si>
  <si>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</si>
  <si>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</si>
  <si>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</si>
  <si>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</si>
  <si>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</si>
  <si>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</si>
  <si>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</si>
  <si>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</si>
  <si>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</si>
  <si>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</si>
  <si>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</si>
  <si>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</si>
  <si>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</si>
  <si>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</si>
  <si>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</si>
  <si>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</si>
  <si>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</si>
  <si>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</si>
  <si>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</si>
  <si>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</si>
  <si>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</si>
  <si>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</si>
  <si>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</si>
  <si>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</si>
  <si>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</si>
  <si>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</si>
  <si>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</si>
  <si>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</si>
  <si>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</si>
  <si>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</si>
  <si>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</si>
  <si>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</si>
  <si>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</si>
  <si>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</si>
  <si>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</si>
  <si>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</si>
  <si>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</si>
  <si>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</si>
  <si>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</si>
  <si>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</si>
  <si>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</si>
  <si>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</si>
  <si>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</si>
  <si>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</si>
  <si>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</si>
  <si>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</si>
  <si>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</si>
  <si>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</si>
  <si>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</si>
  <si>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</si>
  <si>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</si>
  <si>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</si>
  <si>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</si>
  <si>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</si>
  <si>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</si>
  <si>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</si>
  <si>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</si>
  <si>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</si>
  <si>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</si>
  <si>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</si>
  <si>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</si>
  <si>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</si>
  <si>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</si>
  <si>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</si>
  <si>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</si>
  <si>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</si>
  <si>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</si>
  <si>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</si>
  <si>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</si>
  <si>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</si>
  <si>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</si>
  <si>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</si>
  <si>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</si>
  <si>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</si>
  <si>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</si>
  <si>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</si>
  <si>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</si>
  <si>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</si>
  <si>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</si>
  <si>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</si>
  <si>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</si>
  <si>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</si>
  <si>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</si>
  <si>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</si>
  <si>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</si>
  <si>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</si>
  <si>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</si>
  <si>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</si>
  <si>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</si>
  <si>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</si>
  <si>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</si>
  <si>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</si>
  <si>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</si>
  <si>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</si>
  <si>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</si>
  <si>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</si>
  <si>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</si>
  <si>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</si>
  <si>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</si>
  <si>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</si>
  <si>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</si>
  <si>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</si>
  <si>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</si>
  <si>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</si>
  <si>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</si>
  <si>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</si>
  <si>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</si>
  <si>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</si>
  <si>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</si>
  <si>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</si>
  <si>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</si>
  <si>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</si>
  <si>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</si>
  <si>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</si>
  <si>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</si>
  <si>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</si>
  <si>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</si>
  <si>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</si>
  <si>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</si>
  <si>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</si>
  <si>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</si>
  <si>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</si>
  <si>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</si>
  <si>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</si>
  <si>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</si>
  <si>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</si>
  <si>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</si>
  <si>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</si>
  <si>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</si>
  <si>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</si>
  <si>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</si>
  <si>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</si>
  <si>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</si>
  <si>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</si>
  <si>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</si>
  <si>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</si>
  <si>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</si>
  <si>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</si>
  <si>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</si>
  <si>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</si>
  <si>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</si>
  <si>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</si>
  <si>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</si>
  <si>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</si>
  <si>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</si>
  <si>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</si>
  <si>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</si>
  <si>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</si>
  <si>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</si>
  <si>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</si>
  <si>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</si>
  <si>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</si>
  <si>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</si>
  <si>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</si>
  <si>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</si>
  <si>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</si>
  <si>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</si>
  <si>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</si>
  <si>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</si>
  <si>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</si>
  <si>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</si>
  <si>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</si>
  <si>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</si>
  <si>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</si>
  <si>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</si>
  <si>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</si>
  <si>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</si>
  <si>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</si>
  <si>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</si>
  <si>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</si>
  <si>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</si>
  <si>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</si>
  <si>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</si>
  <si>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</si>
  <si>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</si>
  <si>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</si>
  <si>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</si>
  <si>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</si>
  <si>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</si>
  <si>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</si>
  <si>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</si>
  <si>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</si>
  <si>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</si>
  <si>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</si>
  <si>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</si>
  <si>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</si>
  <si>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</si>
  <si>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</si>
  <si>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</si>
  <si>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</si>
  <si>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</si>
  <si>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</si>
  <si>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</si>
  <si>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</si>
  <si>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</si>
  <si>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</si>
  <si>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</si>
  <si>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</si>
  <si>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</si>
  <si>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</si>
  <si>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</si>
  <si>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</si>
  <si>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</si>
  <si>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</si>
  <si>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</si>
  <si>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</si>
  <si>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</si>
  <si>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</si>
  <si>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</si>
  <si>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</si>
  <si>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</si>
  <si>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</si>
  <si>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</si>
  <si>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</si>
  <si>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</si>
  <si>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</si>
  <si>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</si>
  <si>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</si>
  <si>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</si>
  <si>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</si>
  <si>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</si>
  <si>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</si>
  <si>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</si>
  <si>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</si>
  <si>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</si>
  <si>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</si>
  <si>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</si>
  <si>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</si>
  <si>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</si>
  <si>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</si>
  <si>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</si>
  <si>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</si>
  <si>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</si>
  <si>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</si>
  <si>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</si>
  <si>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</si>
  <si>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</si>
  <si>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</si>
  <si>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</si>
  <si>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</si>
  <si>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</si>
  <si>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</si>
  <si>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</si>
  <si>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</si>
  <si>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</si>
  <si>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</si>
  <si>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</si>
  <si>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</si>
  <si>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</si>
  <si>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</si>
  <si>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</si>
  <si>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</si>
  <si>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</si>
  <si>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</si>
  <si>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</si>
  <si>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</si>
  <si>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</si>
  <si>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</si>
  <si>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</si>
  <si>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</si>
  <si>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</si>
  <si>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</si>
  <si>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</si>
  <si>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</si>
  <si>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</si>
  <si>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</si>
  <si>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</si>
  <si>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</si>
  <si>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</si>
  <si>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</si>
  <si>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</si>
  <si>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</si>
  <si>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</si>
  <si>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</si>
  <si>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</si>
  <si>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</si>
  <si>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</si>
  <si>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</si>
  <si>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</si>
  <si>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</si>
  <si>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</si>
  <si>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</si>
  <si>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</si>
  <si>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</si>
  <si>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</si>
  <si>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</si>
  <si>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</si>
  <si>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</si>
  <si>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</si>
  <si>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</si>
  <si>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</si>
  <si>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</si>
  <si>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</si>
  <si>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</si>
  <si>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</si>
  <si>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</si>
  <si>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</si>
  <si>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</si>
  <si>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</si>
  <si>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</si>
  <si>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</si>
  <si>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</si>
  <si>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</si>
  <si>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</si>
  <si>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</si>
  <si>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</si>
  <si>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</si>
  <si>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</si>
  <si>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</si>
  <si>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</si>
  <si>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</si>
  <si>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</si>
  <si>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</si>
  <si>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</si>
  <si>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</si>
  <si>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</si>
  <si>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</si>
  <si>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</si>
  <si>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</si>
  <si>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</si>
  <si>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</si>
  <si>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</si>
  <si>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</si>
  <si>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</si>
  <si>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</si>
  <si>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</si>
  <si>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</si>
  <si>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</si>
  <si>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</si>
  <si>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</si>
  <si>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</si>
  <si>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</si>
  <si>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</si>
  <si>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</si>
  <si>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</si>
  <si>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</si>
  <si>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</si>
  <si>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</si>
  <si>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</si>
  <si>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</si>
  <si>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</si>
  <si>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</si>
  <si>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</si>
  <si>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</si>
  <si>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</si>
  <si>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</si>
  <si>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</si>
  <si>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</si>
  <si>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</si>
  <si>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</si>
  <si>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</si>
  <si>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</si>
  <si>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</si>
  <si>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</si>
  <si>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</si>
  <si>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</si>
  <si>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</si>
  <si>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</si>
  <si>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</si>
  <si>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</si>
  <si>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</si>
  <si>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</si>
  <si>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</si>
  <si>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</si>
  <si>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</si>
  <si>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</si>
  <si>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</si>
  <si>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</si>
  <si>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</si>
  <si>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</si>
  <si>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</si>
  <si>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</si>
  <si>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</si>
  <si>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</si>
  <si>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</si>
  <si>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</si>
  <si>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</si>
  <si>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</si>
  <si>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</si>
  <si>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</si>
  <si>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</si>
  <si>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</si>
  <si>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</si>
  <si>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</si>
  <si>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</si>
  <si>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</si>
  <si>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</si>
  <si>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</si>
  <si>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</si>
  <si>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</si>
  <si>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</si>
  <si>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</si>
  <si>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</si>
  <si>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</si>
  <si>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</si>
  <si>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</si>
  <si>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</si>
  <si>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</si>
  <si>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</si>
  <si>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</si>
  <si>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</si>
  <si>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</si>
  <si>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</si>
  <si>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</si>
  <si>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</si>
  <si>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</si>
  <si>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</si>
  <si>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</si>
  <si>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</si>
  <si>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</si>
  <si>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</si>
  <si>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</si>
  <si>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</si>
  <si>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</si>
  <si>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</si>
  <si>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</si>
  <si>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</si>
  <si>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</si>
  <si>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</si>
  <si>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</si>
  <si>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</si>
  <si>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</si>
  <si>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</si>
  <si>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</si>
  <si>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</si>
  <si>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</si>
  <si>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</si>
  <si>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</si>
  <si>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</si>
  <si>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</si>
  <si>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</si>
  <si>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</si>
  <si>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</si>
  <si>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</si>
  <si>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</si>
  <si>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</si>
  <si>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</si>
  <si>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</si>
  <si>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</si>
  <si>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</si>
  <si>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</si>
  <si>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</si>
  <si>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</si>
  <si>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</si>
  <si>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</si>
  <si>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</si>
  <si>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</si>
  <si>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</si>
  <si>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</si>
  <si>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</si>
  <si>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</si>
  <si>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</si>
  <si>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</si>
  <si>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</si>
  <si>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</si>
  <si>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</si>
  <si>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</si>
  <si>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</si>
  <si>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</si>
  <si>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</si>
  <si>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</si>
  <si>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</si>
  <si>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</si>
  <si>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</si>
  <si>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</si>
  <si>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</si>
  <si>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</si>
  <si>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</si>
  <si>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</si>
  <si>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</si>
  <si>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</si>
  <si>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</si>
  <si>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</si>
  <si>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</si>
  <si>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</si>
  <si>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</si>
  <si>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</si>
  <si>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</si>
  <si>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</si>
  <si>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</si>
  <si>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</si>
  <si>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</si>
  <si>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</si>
  <si>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</si>
  <si>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</si>
  <si>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</si>
  <si>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</si>
  <si>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</si>
  <si>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</si>
  <si>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</si>
  <si>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</si>
  <si>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</si>
  <si>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</si>
  <si>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</si>
  <si>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</si>
  <si>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</si>
  <si>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</si>
  <si>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</si>
  <si>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</si>
  <si>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</si>
  <si>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</si>
  <si>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</si>
  <si>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</si>
  <si>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</si>
  <si>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</si>
  <si>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</si>
  <si>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</si>
  <si>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</si>
  <si>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</si>
  <si>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</si>
  <si>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</si>
  <si>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</si>
  <si>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</si>
  <si>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</si>
  <si>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</si>
  <si>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</si>
  <si>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</si>
  <si>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</si>
  <si>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</si>
  <si>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</si>
  <si>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</si>
  <si>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</si>
  <si>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</si>
  <si>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</si>
  <si>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</si>
  <si>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</si>
  <si>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</si>
  <si>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</si>
  <si>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</si>
  <si>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</si>
  <si>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</si>
  <si>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</si>
  <si>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</si>
  <si>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</si>
  <si>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</si>
  <si>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</si>
  <si>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</si>
  <si>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</si>
  <si>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</si>
  <si>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</si>
  <si>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</si>
  <si>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</si>
  <si>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</si>
  <si>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</si>
  <si>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</si>
  <si>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</si>
  <si>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</si>
  <si>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</si>
  <si>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</si>
  <si>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</si>
  <si>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</si>
  <si>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</si>
  <si>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</si>
  <si>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</si>
  <si>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</si>
  <si>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</si>
  <si>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</si>
  <si>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</si>
  <si>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</si>
  <si>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</si>
  <si>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</si>
  <si>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</si>
  <si>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</si>
  <si>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</si>
  <si>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</si>
  <si>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</si>
  <si>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</si>
  <si>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</si>
  <si>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</si>
  <si>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</si>
  <si>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</si>
  <si>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</si>
  <si>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</si>
  <si>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</si>
  <si>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</si>
  <si>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</si>
  <si>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</si>
  <si>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</si>
  <si>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</si>
  <si>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</si>
  <si>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</si>
  <si>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</si>
  <si>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</si>
  <si>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</si>
  <si>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</si>
  <si>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</si>
  <si>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</si>
  <si>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</si>
  <si>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</si>
  <si>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</si>
  <si>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</si>
  <si>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</si>
  <si>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</si>
  <si>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</si>
  <si>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</si>
  <si>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</si>
  <si>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</si>
  <si>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</si>
  <si>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</si>
  <si>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</si>
  <si>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</si>
  <si>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</si>
  <si>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</si>
  <si>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</si>
  <si>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</si>
  <si>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</si>
  <si>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</si>
  <si>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</si>
  <si>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</si>
  <si>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</si>
  <si>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</si>
  <si>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</si>
  <si>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</si>
  <si>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</si>
  <si>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</si>
  <si>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</si>
  <si>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</si>
  <si>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</si>
  <si>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</si>
  <si>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</si>
  <si>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</si>
  <si>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</si>
  <si>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</si>
  <si>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</si>
  <si>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</si>
  <si>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</si>
  <si>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</si>
  <si>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</si>
  <si>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</si>
  <si>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</si>
  <si>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</si>
  <si>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</si>
  <si>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</si>
  <si>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</si>
  <si>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</si>
  <si>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</si>
  <si>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</si>
  <si>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</si>
  <si>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</si>
  <si>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</si>
  <si>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</si>
  <si>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</si>
  <si>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</si>
  <si>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</si>
  <si>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</si>
  <si>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</si>
  <si>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</si>
  <si>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</si>
  <si>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</si>
  <si>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</si>
  <si>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</si>
  <si>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</si>
  <si>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</si>
  <si>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</si>
  <si>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</si>
  <si>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</si>
  <si>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</si>
  <si>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</si>
  <si>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</si>
  <si>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</si>
  <si>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</si>
  <si>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</si>
  <si>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</si>
  <si>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</si>
  <si>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</si>
  <si>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</si>
  <si>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</si>
  <si>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</si>
  <si>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</si>
  <si>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</si>
  <si>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</si>
  <si>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</si>
  <si>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</si>
  <si>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</si>
  <si>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</si>
  <si>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</si>
  <si>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</si>
  <si>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</si>
  <si>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</si>
  <si>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</si>
  <si>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</si>
  <si>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</si>
  <si>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</si>
  <si>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</si>
  <si>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</si>
  <si>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</si>
  <si>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</si>
  <si>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</si>
  <si>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</si>
  <si>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</si>
  <si>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</si>
  <si>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</si>
  <si>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</si>
  <si>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</si>
  <si>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</si>
  <si>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</si>
  <si>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</si>
  <si>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</si>
  <si>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</si>
  <si>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</si>
  <si>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</si>
  <si>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</si>
  <si>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</si>
  <si>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</si>
  <si>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</si>
  <si>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</si>
  <si>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</si>
  <si>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</si>
  <si>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</si>
  <si>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</si>
  <si>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</si>
  <si>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</si>
  <si>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</si>
  <si>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</si>
  <si>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</si>
  <si>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</si>
  <si>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</si>
  <si>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</si>
  <si>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</si>
  <si>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</si>
  <si>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</si>
  <si>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</si>
  <si>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</si>
  <si>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</si>
  <si>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</si>
  <si>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</si>
  <si>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</si>
  <si>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</si>
  <si>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</si>
  <si>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</si>
  <si>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</si>
  <si>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</si>
  <si>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</si>
  <si>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</si>
  <si>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</si>
  <si>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</si>
  <si>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</si>
  <si>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</si>
  <si>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</si>
  <si>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</si>
  <si>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</si>
  <si>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</si>
  <si>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</si>
  <si>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</si>
  <si>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</si>
  <si>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</si>
  <si>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</si>
  <si>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</si>
  <si>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</si>
  <si>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</si>
  <si>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</si>
  <si>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</si>
  <si>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</si>
  <si>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</si>
  <si>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</si>
  <si>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</si>
  <si>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</si>
  <si>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</si>
  <si>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</si>
  <si>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</si>
  <si>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</si>
  <si>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</si>
  <si>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</si>
  <si>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</si>
  <si>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</si>
  <si>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</si>
  <si>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</si>
  <si>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</si>
  <si>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</si>
  <si>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</si>
  <si>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</si>
  <si>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</si>
  <si>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</si>
  <si>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</si>
  <si>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</si>
  <si>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</si>
  <si>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</si>
  <si>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</si>
  <si>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</si>
  <si>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</si>
  <si>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</si>
  <si>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</si>
  <si>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</si>
  <si>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</si>
  <si>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</si>
  <si>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</si>
  <si>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</si>
  <si>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</si>
  <si>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</si>
  <si>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</si>
  <si>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</si>
  <si>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</si>
  <si>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</si>
  <si>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</si>
  <si>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</si>
  <si>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</si>
  <si>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</si>
  <si>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</si>
  <si>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</si>
  <si>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</si>
  <si>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</si>
  <si>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</si>
  <si>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</si>
  <si>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</si>
  <si>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</si>
  <si>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</si>
  <si>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</si>
  <si>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</si>
  <si>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</si>
  <si>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</si>
  <si>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</si>
  <si>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</si>
  <si>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</si>
  <si>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</si>
  <si>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</si>
  <si>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</si>
  <si>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</si>
  <si>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</si>
  <si>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</si>
  <si>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</si>
  <si>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</si>
  <si>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</si>
  <si>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</si>
  <si>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</si>
  <si>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</si>
  <si>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</si>
  <si>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</si>
  <si>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</si>
  <si>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</si>
  <si>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</si>
  <si>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</si>
  <si>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</si>
  <si>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</si>
  <si>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</si>
  <si>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</si>
  <si>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</si>
  <si>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</si>
  <si>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</si>
  <si>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</si>
  <si>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</si>
  <si>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</si>
  <si>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</si>
  <si>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</si>
  <si>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</si>
  <si>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</si>
  <si>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</si>
  <si>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</si>
  <si>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</si>
  <si>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</si>
  <si>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</si>
  <si>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</si>
  <si>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</si>
  <si>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</si>
  <si>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</si>
  <si>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</si>
  <si>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</si>
  <si>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</si>
  <si>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</si>
  <si>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</si>
  <si>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</si>
  <si>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</si>
  <si>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</si>
  <si>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</si>
  <si>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</si>
  <si>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</si>
  <si>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</si>
  <si>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</si>
  <si>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</si>
  <si>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</si>
  <si>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</si>
  <si>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</si>
  <si>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</si>
  <si>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</si>
  <si>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</si>
  <si>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</si>
  <si>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</si>
  <si>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</si>
  <si>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</si>
  <si>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</si>
  <si>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</si>
  <si>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</si>
  <si>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</si>
  <si>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</si>
  <si>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</si>
  <si>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</si>
  <si>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</si>
  <si>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</si>
  <si>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</si>
  <si>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</si>
  <si>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</si>
  <si>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</si>
  <si>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</si>
  <si>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</si>
  <si>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</si>
  <si>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</si>
  <si>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</si>
  <si>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</si>
  <si>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</si>
  <si>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</si>
  <si>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</si>
  <si>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</si>
  <si>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</si>
  <si>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</si>
  <si>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</si>
  <si>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</si>
  <si>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</si>
  <si>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</si>
  <si>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</si>
  <si>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</si>
  <si>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</si>
  <si>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</si>
  <si>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</si>
  <si>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</si>
  <si>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</si>
  <si>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</si>
  <si>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</si>
  <si>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</si>
  <si>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</si>
  <si>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</si>
  <si>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</si>
  <si>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</si>
  <si>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</si>
  <si>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</si>
  <si>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</si>
  <si>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</si>
  <si>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</si>
  <si>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</si>
  <si>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</si>
  <si>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</si>
  <si>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</si>
  <si>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</si>
  <si>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</si>
  <si>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</si>
  <si>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</si>
  <si>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</si>
  <si>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</si>
  <si>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</si>
  <si>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</si>
  <si>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</si>
  <si>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</si>
  <si>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</si>
  <si>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</si>
  <si>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</si>
  <si>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</si>
  <si>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</si>
  <si>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</si>
  <si>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</si>
  <si>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</si>
  <si>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</si>
  <si>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</si>
  <si>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</si>
  <si>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</si>
  <si>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</si>
  <si>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</si>
  <si>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</si>
  <si>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</si>
  <si>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</si>
  <si>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</si>
  <si>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</si>
  <si>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</si>
  <si>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</si>
  <si>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</si>
  <si>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</si>
  <si>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</si>
  <si>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</si>
  <si>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</si>
  <si>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</si>
  <si>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</si>
  <si>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</si>
  <si>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</si>
  <si>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</si>
  <si>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</si>
  <si>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</si>
  <si>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</si>
  <si>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</si>
  <si>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</si>
  <si>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</si>
  <si>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</si>
  <si>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</si>
  <si>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</si>
  <si>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</si>
  <si>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</si>
  <si>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</si>
  <si>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</si>
  <si>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</si>
  <si>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</si>
  <si>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</si>
  <si>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</si>
  <si>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</si>
  <si>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</si>
  <si>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</si>
  <si>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</si>
  <si>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</si>
  <si>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</si>
  <si>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</si>
  <si>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</si>
  <si>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</si>
  <si>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</si>
  <si>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</si>
  <si>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</si>
  <si>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</si>
  <si>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</si>
  <si>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</si>
  <si>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</si>
  <si>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</si>
  <si>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</si>
  <si>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</si>
  <si>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</si>
  <si>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</si>
  <si>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</si>
  <si>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</si>
  <si>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</si>
  <si>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</si>
  <si>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</si>
  <si>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</si>
  <si>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</si>
  <si>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</si>
  <si>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</si>
  <si>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</si>
  <si>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</si>
  <si>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</si>
  <si>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</si>
  <si>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</si>
  <si>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</si>
  <si>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</si>
  <si>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</si>
  <si>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</si>
  <si>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</si>
  <si>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</si>
  <si>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</si>
  <si>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</si>
  <si>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</si>
  <si>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</si>
  <si>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</si>
  <si>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</si>
  <si>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</si>
  <si>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</si>
  <si>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</si>
  <si>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</si>
  <si>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</si>
  <si>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</si>
  <si>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</si>
  <si>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</si>
  <si>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</si>
  <si>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</si>
  <si>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</si>
  <si>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</si>
  <si>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</si>
  <si>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</si>
  <si>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</si>
  <si>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</si>
  <si>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</si>
  <si>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</si>
  <si>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</si>
  <si>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</si>
  <si>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</si>
  <si>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</si>
  <si>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</si>
  <si>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</si>
  <si>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</si>
  <si>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</si>
  <si>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</si>
  <si>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</si>
  <si>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</si>
  <si>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</si>
  <si>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</si>
  <si>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</si>
  <si>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</si>
  <si>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</si>
  <si>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</si>
  <si>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</si>
  <si>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</si>
  <si>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</si>
  <si>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</si>
  <si>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</si>
  <si>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</si>
  <si>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</si>
  <si>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</si>
  <si>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</si>
  <si>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</si>
  <si>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</si>
  <si>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</si>
  <si>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</si>
  <si>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</si>
  <si>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</si>
  <si>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</si>
  <si>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</si>
  <si>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</si>
  <si>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</si>
  <si>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</si>
  <si>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</si>
  <si>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</si>
  <si>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</si>
  <si>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</si>
  <si>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</si>
  <si>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</si>
  <si>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</si>
  <si>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</si>
  <si>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</si>
  <si>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</si>
  <si>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</si>
  <si>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</si>
  <si>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</si>
  <si>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</si>
  <si>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</si>
  <si>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</si>
  <si>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</si>
  <si>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</si>
  <si>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</si>
  <si>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</si>
  <si>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</si>
  <si>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</si>
  <si>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</si>
  <si>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</si>
  <si>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</si>
  <si>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</si>
  <si>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</si>
  <si>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</si>
  <si>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</si>
  <si>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</si>
  <si>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</si>
  <si>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</si>
  <si>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</si>
  <si>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</si>
  <si>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</si>
  <si>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</si>
  <si>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</si>
  <si>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</si>
  <si>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</si>
  <si>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</si>
  <si>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</si>
  <si>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</si>
  <si>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</si>
  <si>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</si>
  <si>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</si>
  <si>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</si>
  <si>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</si>
  <si>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</si>
  <si>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</si>
  <si>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</si>
  <si>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</si>
  <si>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</si>
  <si>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</si>
  <si>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</si>
  <si>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</si>
  <si>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</si>
  <si>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</si>
  <si>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</si>
  <si>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</si>
  <si>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</si>
  <si>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</si>
  <si>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</si>
  <si>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</si>
  <si>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</si>
  <si>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</si>
  <si>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</si>
  <si>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</si>
  <si>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</si>
  <si>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</si>
  <si>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</si>
  <si>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</si>
  <si>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</si>
  <si>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</si>
  <si>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</si>
  <si>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</si>
  <si>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</si>
  <si>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</si>
  <si>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</si>
  <si>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</si>
  <si>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</si>
  <si>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</si>
  <si>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</si>
  <si>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</si>
  <si>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</si>
  <si>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</si>
  <si>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</si>
  <si>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</si>
  <si>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</si>
  <si>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</si>
  <si>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</si>
  <si>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</si>
  <si>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</si>
  <si>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</si>
  <si>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</si>
  <si>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</si>
  <si>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</si>
  <si>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</si>
  <si>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</si>
  <si>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</si>
  <si>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</si>
  <si>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</si>
  <si>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</si>
  <si>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</si>
  <si>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</si>
  <si>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</si>
  <si>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</si>
  <si>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</si>
  <si>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</si>
  <si>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</si>
  <si>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</si>
  <si>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</si>
  <si>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</si>
  <si>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</si>
  <si>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</si>
  <si>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</si>
  <si>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</si>
  <si>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</si>
  <si>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</si>
  <si>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</si>
  <si>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</si>
  <si>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</si>
  <si>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</si>
  <si>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</si>
  <si>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</si>
  <si>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</si>
  <si>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</si>
  <si>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</si>
  <si>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</si>
  <si>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</si>
  <si>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</si>
  <si>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</si>
  <si>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</si>
  <si>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</si>
  <si>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</si>
  <si>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</si>
  <si>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</si>
  <si>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</si>
  <si>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</si>
  <si>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</si>
  <si>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</si>
  <si>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</si>
  <si>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</si>
  <si>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</si>
  <si>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</si>
  <si>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</si>
  <si>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</si>
  <si>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</si>
  <si>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</si>
  <si>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</si>
  <si>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</si>
  <si>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</si>
  <si>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</si>
  <si>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</si>
  <si>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</si>
  <si>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</si>
  <si>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</si>
  <si>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</si>
  <si>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</si>
  <si>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</si>
  <si>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</si>
  <si>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</si>
  <si>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</si>
  <si>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</si>
  <si>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</si>
  <si>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</si>
  <si>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</si>
  <si>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</si>
  <si>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</si>
  <si>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</si>
  <si>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</si>
  <si>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</si>
  <si>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</si>
  <si>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</si>
  <si>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</si>
  <si>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</si>
  <si>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</si>
  <si>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</si>
  <si>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</si>
  <si>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</si>
  <si>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</si>
  <si>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</si>
  <si>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</si>
  <si>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</si>
  <si>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</si>
  <si>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</si>
  <si>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</si>
  <si>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</si>
  <si>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</si>
  <si>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</si>
  <si>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</si>
  <si>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</si>
  <si>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</si>
  <si>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</si>
  <si>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</si>
  <si>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</si>
  <si>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</si>
  <si>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</si>
  <si>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</si>
  <si>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</si>
  <si>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</si>
  <si>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</si>
  <si>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</si>
  <si>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</si>
  <si>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</si>
  <si>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</si>
  <si>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</si>
  <si>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</si>
  <si>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</si>
  <si>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</si>
  <si>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</si>
  <si>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</si>
  <si>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</si>
  <si>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</si>
  <si>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</si>
  <si>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</si>
  <si>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</si>
  <si>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</si>
  <si>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</si>
  <si>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</si>
  <si>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</si>
  <si>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</si>
  <si>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</si>
  <si>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</si>
  <si>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</si>
  <si>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</si>
  <si>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</si>
  <si>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</si>
  <si>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</si>
  <si>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</si>
  <si>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</si>
  <si>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</si>
  <si>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</si>
  <si>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</si>
  <si>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</si>
  <si>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</si>
  <si>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</si>
  <si>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</si>
  <si>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</si>
  <si>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</si>
  <si>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</si>
  <si>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</si>
  <si>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</si>
  <si>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</si>
  <si>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</si>
  <si>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</si>
  <si>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</si>
  <si>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</si>
  <si>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</si>
  <si>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</si>
  <si>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</si>
  <si>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</si>
  <si>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</si>
  <si>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</si>
  <si>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</si>
  <si>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</si>
  <si>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</si>
  <si>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</si>
  <si>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</si>
  <si>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</si>
  <si>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</si>
  <si>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</si>
  <si>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</si>
  <si>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</si>
  <si>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</si>
  <si>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</si>
  <si>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</si>
  <si>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</si>
  <si>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</si>
  <si>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</si>
  <si>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</si>
  <si>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</si>
  <si>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</si>
  <si>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</si>
  <si>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</si>
  <si>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</si>
  <si>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</si>
  <si>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</si>
  <si>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</si>
  <si>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</si>
  <si>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</si>
  <si>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</si>
  <si>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</si>
  <si>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</si>
  <si>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</si>
  <si>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</si>
  <si>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</si>
  <si>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</si>
  <si>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</si>
  <si>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</si>
  <si>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</si>
  <si>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</si>
  <si>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</si>
  <si>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</si>
  <si>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</si>
  <si>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</si>
  <si>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</si>
  <si>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</si>
  <si>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</si>
  <si>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</si>
  <si>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</si>
  <si>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</si>
  <si>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</si>
  <si>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</si>
  <si>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</si>
  <si>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</si>
  <si>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</si>
  <si>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</si>
  <si>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</si>
  <si>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</si>
  <si>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</si>
  <si>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</si>
  <si>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</si>
  <si>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</si>
  <si>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</si>
  <si>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</si>
  <si>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</si>
  <si>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</si>
  <si>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</si>
  <si>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</si>
  <si>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</si>
  <si>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</si>
  <si>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</si>
  <si>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</si>
  <si>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</si>
  <si>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</si>
  <si>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</si>
  <si>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</si>
  <si>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</si>
  <si>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</si>
  <si>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</si>
  <si>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</si>
  <si>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</si>
  <si>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</si>
  <si>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</si>
  <si>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</si>
  <si>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</si>
  <si>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</si>
  <si>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</si>
  <si>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</si>
  <si>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</si>
  <si>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</si>
  <si>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</si>
  <si>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</si>
  <si>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</si>
  <si>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</si>
  <si>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</si>
  <si>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</si>
  <si>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</si>
  <si>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</si>
  <si>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</si>
  <si>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</si>
  <si>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</si>
  <si>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</si>
  <si>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</si>
  <si>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</si>
  <si>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</si>
  <si>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</si>
  <si>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</si>
  <si>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</si>
  <si>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</si>
  <si>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</si>
  <si>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</si>
  <si>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</si>
  <si>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</si>
  <si>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</si>
  <si>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</si>
  <si>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</si>
  <si>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</si>
  <si>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</si>
  <si>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</si>
  <si>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</si>
  <si>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</si>
  <si>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</si>
  <si>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</si>
  <si>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</si>
  <si>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</si>
  <si>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</si>
  <si>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</si>
  <si>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</si>
  <si>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</si>
  <si>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</si>
  <si>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</si>
  <si>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</si>
  <si>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</si>
  <si>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</si>
  <si>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</si>
  <si>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</si>
  <si>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</si>
  <si>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</si>
  <si>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</si>
  <si>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</si>
  <si>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</si>
  <si>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</si>
  <si>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</si>
  <si>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</si>
  <si>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</si>
  <si>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</si>
  <si>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</si>
  <si>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</si>
  <si>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</si>
  <si>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</si>
  <si>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</si>
  <si>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</si>
  <si>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</si>
  <si>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</si>
  <si>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</si>
  <si>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</si>
  <si>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</si>
  <si>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</si>
  <si>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</si>
  <si>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</si>
  <si>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</si>
  <si>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</si>
  <si>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</si>
  <si>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</si>
  <si>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</si>
  <si>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</si>
  <si>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</si>
  <si>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</si>
  <si>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</si>
  <si>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</si>
  <si>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</si>
  <si>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</si>
  <si>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</si>
  <si>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</si>
  <si>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</si>
  <si>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</si>
  <si>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</si>
  <si>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</si>
  <si>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</si>
  <si>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</si>
  <si>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</si>
  <si>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</si>
  <si>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</si>
  <si>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</si>
  <si>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</si>
  <si>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</si>
  <si>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</si>
  <si>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</si>
  <si>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</si>
  <si>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</si>
  <si>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</si>
  <si>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</si>
  <si>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</si>
  <si>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</si>
  <si>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</si>
  <si>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</si>
  <si>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</si>
  <si>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</si>
  <si>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</si>
  <si>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</si>
  <si>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</si>
  <si>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</si>
  <si>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</si>
  <si>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</si>
  <si>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</si>
  <si>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</si>
  <si>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</si>
  <si>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</si>
  <si>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</si>
  <si>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</si>
  <si>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</si>
  <si>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</si>
  <si>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</si>
  <si>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</si>
  <si>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</si>
  <si>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</si>
  <si>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</si>
  <si>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</si>
  <si>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</si>
  <si>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</si>
  <si>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</si>
  <si>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</si>
  <si>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</si>
  <si>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</si>
  <si>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</si>
  <si>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</si>
  <si>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</si>
  <si>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</si>
  <si>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</si>
  <si>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</si>
  <si>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</si>
  <si>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</si>
  <si>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</si>
  <si>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</si>
  <si>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</si>
  <si>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</si>
  <si>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</si>
  <si>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</si>
  <si>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</si>
  <si>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</si>
  <si>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</si>
  <si>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</si>
  <si>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</si>
  <si>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</si>
  <si>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</si>
  <si>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</si>
  <si>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</si>
  <si>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</si>
  <si>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</si>
  <si>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</si>
  <si>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</si>
  <si>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</si>
  <si>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</si>
  <si>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</si>
  <si>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</si>
  <si>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</si>
  <si>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</si>
  <si>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</si>
  <si>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</si>
  <si>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</si>
  <si>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</si>
  <si>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</si>
  <si>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</si>
  <si>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</si>
  <si>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</si>
  <si>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</si>
  <si>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</si>
  <si>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</si>
  <si>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</si>
  <si>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</si>
  <si>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</si>
  <si>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</si>
  <si>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</si>
  <si>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</si>
  <si>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</si>
  <si>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</si>
  <si>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</si>
  <si>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</si>
  <si>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</si>
  <si>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</si>
  <si>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</si>
  <si>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</si>
  <si>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</si>
  <si>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</si>
  <si>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</si>
  <si>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</si>
  <si>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</si>
  <si>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</si>
  <si>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</si>
  <si>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</si>
  <si>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</si>
  <si>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</si>
  <si>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</si>
  <si>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</si>
  <si>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</si>
  <si>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</si>
  <si>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</si>
  <si>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</si>
  <si>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</si>
  <si>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</si>
  <si>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</si>
  <si>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</si>
  <si>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</si>
  <si>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</si>
  <si>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</si>
  <si>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</si>
  <si>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</si>
  <si>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</si>
  <si>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</si>
  <si>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</si>
  <si>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</si>
  <si>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</si>
  <si>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</si>
  <si>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</si>
  <si>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</si>
  <si>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</si>
  <si>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</si>
  <si>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</si>
  <si>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</si>
  <si>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</si>
  <si>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</si>
  <si>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</si>
  <si>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</si>
  <si>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</si>
  <si>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</si>
  <si>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</si>
  <si>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</si>
  <si>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</si>
  <si>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</si>
  <si>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</si>
  <si>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</si>
  <si>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</si>
  <si>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</si>
  <si>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</si>
  <si>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</si>
  <si>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</si>
  <si>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</si>
  <si>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</si>
  <si>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</si>
  <si>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</si>
  <si>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</si>
  <si>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</si>
  <si>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</si>
  <si>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</si>
  <si>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</si>
  <si>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</si>
  <si>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</si>
  <si>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</si>
  <si>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</si>
  <si>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</si>
  <si>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</si>
  <si>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</si>
  <si>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</si>
  <si>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</si>
  <si>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</si>
  <si>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</si>
  <si>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</si>
  <si>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</si>
  <si>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</si>
  <si>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</si>
  <si>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</si>
  <si>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</si>
  <si>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</si>
  <si>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</si>
  <si>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</si>
  <si>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</si>
  <si>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</si>
  <si>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</si>
  <si>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</si>
  <si>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</si>
  <si>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</si>
  <si>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</si>
  <si>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</si>
  <si>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</si>
  <si>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</si>
  <si>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</si>
  <si>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</si>
  <si>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</si>
  <si>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</si>
  <si>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</si>
  <si>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</si>
  <si>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</si>
  <si>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</si>
  <si>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</si>
  <si>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</si>
  <si>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</si>
  <si>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</si>
  <si>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</si>
  <si>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</si>
  <si>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</si>
  <si>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</si>
  <si>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</si>
  <si>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</si>
  <si>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</si>
  <si>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</si>
  <si>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</si>
  <si>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</si>
  <si>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</si>
  <si>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</si>
  <si>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</si>
  <si>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</si>
  <si>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</si>
  <si>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</si>
  <si>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</si>
  <si>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</si>
  <si>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</si>
  <si>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</si>
  <si>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</si>
  <si>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</si>
  <si>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</si>
  <si>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</si>
  <si>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</si>
  <si>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</si>
  <si>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</si>
  <si>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</si>
  <si>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</si>
  <si>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</si>
  <si>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</si>
  <si>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</si>
  <si>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</si>
  <si>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</si>
  <si>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</si>
  <si>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</si>
  <si>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</si>
  <si>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</si>
  <si>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</si>
  <si>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</si>
  <si>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</si>
  <si>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</si>
  <si>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</si>
  <si>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</si>
  <si>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</si>
  <si>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</si>
  <si>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</si>
  <si>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</si>
  <si>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</si>
  <si>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</si>
  <si>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</si>
  <si>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</si>
  <si>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</si>
  <si>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</si>
  <si>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</si>
  <si>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</si>
  <si>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</si>
  <si>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</si>
  <si>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</si>
  <si>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</si>
  <si>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</si>
  <si>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</si>
  <si>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</si>
  <si>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</si>
  <si>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</si>
  <si>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</si>
  <si>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</si>
  <si>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</si>
  <si>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</si>
  <si>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</si>
  <si>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</si>
  <si>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</si>
  <si>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</si>
  <si>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</si>
  <si>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</si>
  <si>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</si>
  <si>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</si>
  <si>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</si>
  <si>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</si>
  <si>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</si>
  <si>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</si>
  <si>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</si>
  <si>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</si>
  <si>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</si>
  <si>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</si>
  <si>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</si>
  <si>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</si>
  <si>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</si>
  <si>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</si>
  <si>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</si>
  <si>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</si>
  <si>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</si>
  <si>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</si>
  <si>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</si>
  <si>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</si>
  <si>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</si>
  <si>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</si>
  <si>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</si>
  <si>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</si>
  <si>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</si>
  <si>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</si>
  <si>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</si>
  <si>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</si>
  <si>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</si>
  <si>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</si>
  <si>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</si>
  <si>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</si>
  <si>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</si>
  <si>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</si>
  <si>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</si>
  <si>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</si>
  <si>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</si>
  <si>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</si>
  <si>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</si>
  <si>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</si>
  <si>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</si>
  <si>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</si>
  <si>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</si>
  <si>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</si>
  <si>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</si>
  <si>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</si>
  <si>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</si>
  <si>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</si>
  <si>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</si>
  <si>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</si>
  <si>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</si>
  <si>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</si>
  <si>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</si>
  <si>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</si>
  <si>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</si>
  <si>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</si>
  <si>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</si>
  <si>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</si>
  <si>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</si>
  <si>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</si>
  <si>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</si>
  <si>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</si>
  <si>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</si>
  <si>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</si>
  <si>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</si>
  <si>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</si>
  <si>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</si>
  <si>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</si>
  <si>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</si>
  <si>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</si>
  <si>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</si>
  <si>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</si>
  <si>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</si>
  <si>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</si>
  <si>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</si>
  <si>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</si>
  <si>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</si>
  <si>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</si>
  <si>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</si>
  <si>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</si>
  <si>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</si>
  <si>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</si>
  <si>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</si>
  <si>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</si>
  <si>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</si>
  <si>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</si>
  <si>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</si>
  <si>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</si>
  <si>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</si>
  <si>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</si>
  <si>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</si>
  <si>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</si>
  <si>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</si>
  <si>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</si>
  <si>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</si>
  <si>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</si>
  <si>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</si>
  <si>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</si>
  <si>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</si>
  <si>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</si>
  <si>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</si>
  <si>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</si>
  <si>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</si>
  <si>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</si>
  <si>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</si>
  <si>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</si>
  <si>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</si>
  <si>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</si>
  <si>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</si>
  <si>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</si>
  <si>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</si>
  <si>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</si>
  <si>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</si>
  <si>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</si>
  <si>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</si>
  <si>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</si>
  <si>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</si>
  <si>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</si>
  <si>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</si>
  <si>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</si>
  <si>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</si>
  <si>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</si>
  <si>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</si>
  <si>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</si>
  <si>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</si>
  <si>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</si>
  <si>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</si>
  <si>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</si>
  <si>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</si>
  <si>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</si>
  <si>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</si>
  <si>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</si>
  <si>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</si>
  <si>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</si>
  <si>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</si>
  <si>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</si>
  <si>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</si>
  <si>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</si>
  <si>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</si>
  <si>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</si>
  <si>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</si>
  <si>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</si>
  <si>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</si>
  <si>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</si>
  <si>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</si>
  <si>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</si>
  <si>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</si>
  <si>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</si>
  <si>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</si>
  <si>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</si>
  <si>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</si>
  <si>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</si>
  <si>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</si>
  <si>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</si>
  <si>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</si>
  <si>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</si>
  <si>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</si>
  <si>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</si>
  <si>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</si>
  <si>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</si>
  <si>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</si>
  <si>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</si>
  <si>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</si>
  <si>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</si>
  <si>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</si>
  <si>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</si>
  <si>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</si>
  <si>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</si>
  <si>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</si>
  <si>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</si>
  <si>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</si>
  <si>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</si>
  <si>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</si>
  <si>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</si>
  <si>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</si>
  <si>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</si>
  <si>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</si>
  <si>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</si>
  <si>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</si>
  <si>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</si>
  <si>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</si>
  <si>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</si>
  <si>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</si>
  <si>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</si>
  <si>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</si>
  <si>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</si>
  <si>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</si>
  <si>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</si>
  <si>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</si>
  <si>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</si>
  <si>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</si>
  <si>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</si>
  <si>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</si>
  <si>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</si>
  <si>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</si>
  <si>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</si>
  <si>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</si>
  <si>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</si>
  <si>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</si>
  <si>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</si>
  <si>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</si>
  <si>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</si>
  <si>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</si>
  <si>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</si>
  <si>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</si>
  <si>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</si>
  <si>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</si>
  <si>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</si>
  <si>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</si>
  <si>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</si>
  <si>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</si>
  <si>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</si>
  <si>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</si>
  <si>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</si>
  <si>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</si>
  <si>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</si>
  <si>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</si>
  <si>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</si>
  <si>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</si>
  <si>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</si>
  <si>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</si>
  <si>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</si>
  <si>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</si>
  <si>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</si>
  <si>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</si>
  <si>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</si>
  <si>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</si>
  <si>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</si>
  <si>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</si>
  <si>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</si>
  <si>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</si>
  <si>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</si>
  <si>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</si>
  <si>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</si>
  <si>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</si>
  <si>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</si>
  <si>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</si>
  <si>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</si>
  <si>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</si>
  <si>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</si>
  <si>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</si>
  <si>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</si>
  <si>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</si>
  <si>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</si>
  <si>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</si>
  <si>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</si>
  <si>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</si>
  <si>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</si>
  <si>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</si>
  <si>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</si>
  <si>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</si>
  <si>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</si>
  <si>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</si>
  <si>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</si>
  <si>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</si>
  <si>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</si>
  <si>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</si>
  <si>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</si>
  <si>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</si>
  <si>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</si>
  <si>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</si>
  <si>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</si>
  <si>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</si>
  <si>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</si>
  <si>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</si>
  <si>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</si>
  <si>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</si>
  <si>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</si>
  <si>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</si>
  <si>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</si>
  <si>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</si>
  <si>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</si>
  <si>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</si>
  <si>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</si>
  <si>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</si>
  <si>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</si>
  <si>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</si>
  <si>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</si>
  <si>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</si>
  <si>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</si>
  <si>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</si>
  <si>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</si>
  <si>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</si>
  <si>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</si>
  <si>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</si>
  <si>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</si>
  <si>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</si>
  <si>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</si>
  <si>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</si>
  <si>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</si>
  <si>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</si>
  <si>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</si>
  <si>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</si>
  <si>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</si>
  <si>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</si>
  <si>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</si>
  <si>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</si>
  <si>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</si>
  <si>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</si>
  <si>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</si>
  <si>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</si>
  <si>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</si>
  <si>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</si>
  <si>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</si>
  <si>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</si>
  <si>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</si>
  <si>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</si>
  <si>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</si>
  <si>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</si>
  <si>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</si>
  <si>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</si>
  <si>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</si>
  <si>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</si>
  <si>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</si>
  <si>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</si>
  <si>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</si>
  <si>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</si>
  <si>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</si>
  <si>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</si>
  <si>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</si>
  <si>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</si>
  <si>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</si>
  <si>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</si>
  <si>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</si>
  <si>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</si>
  <si>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</si>
  <si>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</si>
  <si>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</si>
  <si>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</si>
  <si>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</si>
  <si>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</si>
  <si>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</si>
  <si>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</si>
  <si>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</si>
  <si>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</si>
  <si>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</si>
  <si>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</si>
  <si>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</si>
  <si>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</si>
  <si>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</si>
  <si>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</si>
  <si>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</si>
  <si>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</si>
  <si>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</si>
  <si>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</si>
  <si>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</si>
  <si>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</si>
  <si>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</si>
  <si>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</si>
  <si>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</si>
  <si>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</si>
  <si>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</si>
  <si>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</si>
  <si>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</si>
  <si>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</si>
  <si>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</si>
  <si>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</si>
  <si>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</si>
  <si>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</si>
  <si>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</si>
  <si>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</si>
  <si>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</si>
  <si>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</si>
  <si>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</si>
  <si>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</si>
  <si>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</si>
  <si>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</si>
  <si>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</si>
  <si>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</si>
  <si>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</si>
  <si>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</si>
  <si>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</si>
  <si>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</si>
  <si>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</si>
  <si>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</si>
  <si>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</si>
  <si>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</si>
  <si>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</si>
  <si>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</si>
  <si>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</si>
  <si>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</si>
  <si>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</si>
  <si>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</si>
  <si>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</si>
  <si>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</si>
  <si>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</si>
  <si>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</si>
  <si>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</si>
  <si>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</si>
  <si>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</si>
  <si>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</si>
  <si>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</si>
  <si>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</si>
  <si>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</si>
  <si>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</si>
  <si>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</si>
  <si>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</si>
  <si>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</si>
  <si>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</si>
  <si>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</si>
  <si>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</si>
  <si>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</si>
  <si>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</si>
  <si>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</si>
  <si>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</si>
  <si>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</si>
  <si>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</si>
  <si>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</si>
  <si>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</si>
  <si>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</si>
  <si>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</si>
  <si>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</si>
  <si>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</si>
  <si>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</si>
  <si>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</si>
  <si>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</si>
  <si>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</si>
  <si>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</si>
  <si>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</si>
  <si>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</si>
  <si>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</si>
  <si>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</si>
  <si>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</si>
  <si>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</si>
  <si>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</si>
  <si>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</si>
  <si>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</si>
  <si>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</si>
  <si>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</si>
  <si>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</si>
  <si>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</si>
  <si>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</si>
  <si>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</si>
  <si>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</si>
  <si>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</si>
  <si>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</si>
  <si>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</si>
  <si>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</si>
  <si>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</si>
  <si>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</si>
  <si>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</si>
  <si>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</si>
  <si>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</si>
  <si>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</si>
  <si>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</si>
  <si>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</si>
  <si>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</si>
  <si>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</si>
  <si>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</si>
  <si>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</si>
  <si>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</si>
  <si>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</si>
  <si>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</si>
  <si>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</si>
  <si>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</si>
  <si>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</si>
  <si>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</si>
  <si>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</si>
  <si>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</si>
  <si>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</si>
  <si>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</si>
  <si>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</si>
  <si>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</si>
  <si>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</si>
  <si>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</si>
  <si>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</si>
  <si>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</si>
  <si>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</si>
  <si>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</si>
  <si>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</si>
  <si>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</si>
  <si>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</si>
  <si>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</si>
  <si>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</si>
  <si>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</si>
  <si>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</si>
  <si>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</si>
  <si>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</si>
  <si>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</si>
  <si>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</si>
  <si>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</si>
  <si>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</si>
  <si>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</si>
  <si>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</si>
  <si>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</si>
  <si>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</si>
  <si>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</si>
  <si>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</si>
  <si>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</si>
  <si>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</si>
  <si>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</si>
  <si>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</si>
  <si>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</si>
  <si>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</si>
  <si>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</si>
  <si>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</si>
  <si>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</si>
  <si>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</si>
  <si>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</si>
  <si>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</si>
  <si>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</si>
  <si>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</si>
  <si>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</si>
  <si>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</si>
  <si>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</si>
  <si>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</si>
  <si>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</si>
  <si>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</si>
  <si>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</si>
  <si>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</si>
  <si>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</si>
  <si>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</si>
  <si>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</si>
  <si>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</si>
  <si>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</si>
  <si>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</si>
  <si>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</si>
  <si>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</si>
  <si>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</si>
  <si>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</si>
  <si>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</si>
  <si>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</si>
  <si>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</si>
  <si>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</si>
  <si>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</si>
  <si>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</si>
  <si>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</si>
  <si>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</si>
  <si>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</si>
  <si>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</si>
  <si>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</si>
  <si>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</si>
  <si>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</si>
  <si>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</si>
  <si>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</si>
  <si>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</si>
  <si>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</si>
  <si>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</si>
  <si>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</si>
  <si>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</si>
  <si>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</si>
  <si>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</si>
  <si>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</si>
  <si>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</si>
  <si>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</si>
  <si>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</si>
  <si>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</si>
  <si>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</si>
  <si>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</si>
  <si>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</si>
  <si>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</si>
  <si>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</si>
  <si>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</si>
  <si>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</si>
  <si>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</si>
  <si>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</si>
  <si>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</si>
  <si>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</si>
  <si>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</si>
  <si>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</si>
  <si>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</si>
  <si>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</si>
  <si>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</si>
  <si>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</si>
  <si>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</si>
  <si>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</si>
  <si>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</si>
  <si>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</si>
  <si>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</si>
  <si>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</si>
  <si>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</si>
  <si>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</si>
  <si>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</si>
  <si>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</si>
  <si>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</si>
  <si>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</si>
  <si>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</si>
  <si>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</si>
  <si>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</si>
  <si>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</si>
  <si>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</si>
  <si>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</si>
  <si>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</si>
  <si>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</si>
  <si>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</si>
  <si>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</si>
  <si>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</si>
  <si>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</si>
  <si>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</si>
  <si>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</si>
  <si>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</si>
  <si>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</si>
  <si>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</si>
  <si>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</si>
  <si>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</si>
  <si>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</si>
  <si>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</si>
  <si>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</si>
  <si>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</si>
  <si>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</si>
  <si>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</si>
  <si>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</si>
  <si>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</si>
  <si>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</si>
  <si>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</si>
  <si>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</si>
  <si>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</si>
  <si>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</si>
  <si>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</si>
  <si>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</si>
  <si>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</si>
  <si>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</si>
  <si>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</si>
  <si>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</si>
  <si>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</si>
  <si>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</si>
  <si>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</si>
  <si>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</si>
  <si>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</si>
  <si>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</si>
  <si>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</si>
  <si>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</si>
  <si>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</si>
  <si>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</si>
  <si>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</si>
  <si>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</si>
  <si>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</si>
  <si>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</si>
  <si>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</si>
  <si>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</si>
  <si>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</si>
  <si>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</si>
  <si>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</si>
  <si>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</si>
  <si>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</si>
  <si>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</si>
  <si>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</si>
  <si>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</si>
  <si>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</si>
  <si>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</si>
  <si>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</si>
  <si>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</si>
  <si>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</si>
  <si>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</si>
  <si>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</si>
  <si>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</si>
  <si>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</si>
  <si>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</si>
  <si>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</si>
  <si>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</si>
  <si>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</si>
  <si>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</si>
  <si>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</si>
  <si>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</si>
  <si>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</si>
  <si>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</si>
  <si>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</si>
  <si>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</si>
  <si>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</si>
  <si>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</si>
  <si>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</si>
  <si>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</si>
  <si>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</si>
  <si>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</si>
  <si>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</si>
  <si>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</si>
  <si>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</si>
  <si>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</si>
  <si>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</si>
  <si>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</si>
  <si>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</si>
  <si>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</si>
  <si>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</si>
  <si>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</si>
  <si>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</si>
  <si>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</si>
  <si>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</si>
  <si>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</si>
  <si>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</si>
  <si>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</si>
  <si>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</si>
  <si>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</si>
  <si>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</si>
  <si>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</si>
  <si>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</si>
  <si>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</si>
  <si>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</si>
  <si>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</si>
  <si>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</si>
  <si>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</si>
  <si>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</si>
  <si>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</si>
  <si>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</si>
  <si>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</si>
  <si>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</si>
  <si>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</si>
  <si>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</si>
  <si>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</si>
  <si>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</si>
  <si>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</si>
  <si>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</si>
  <si>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</si>
  <si>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</si>
  <si>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</si>
  <si>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</si>
  <si>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</si>
  <si>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</si>
  <si>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</si>
  <si>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</si>
  <si>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</si>
  <si>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</si>
  <si>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</si>
  <si>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</si>
  <si>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</si>
  <si>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</si>
  <si>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</si>
  <si>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</si>
  <si>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</si>
  <si>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</si>
  <si>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</si>
  <si>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</si>
  <si>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</si>
  <si>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</si>
  <si>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</si>
  <si>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</si>
  <si>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</si>
  <si>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</si>
  <si>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</si>
  <si>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</si>
  <si>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</si>
  <si>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</si>
  <si>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</si>
  <si>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</si>
  <si>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</si>
  <si>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</si>
  <si>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</si>
  <si>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</si>
  <si>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</si>
  <si>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</si>
  <si>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</si>
  <si>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</si>
  <si>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</si>
  <si>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</si>
  <si>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</si>
  <si>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</si>
  <si>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</si>
  <si>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</si>
  <si>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</si>
  <si>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</si>
  <si>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</si>
  <si>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</si>
  <si>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</si>
  <si>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</si>
  <si>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</si>
  <si>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</si>
  <si>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</si>
  <si>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</si>
  <si>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</si>
  <si>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</si>
  <si>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</si>
  <si>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</si>
  <si>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</si>
  <si>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</si>
  <si>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</si>
  <si>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</si>
  <si>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</si>
  <si>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</si>
  <si>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</si>
  <si>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</si>
  <si>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</si>
  <si>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</si>
  <si>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</si>
  <si>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</si>
  <si>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</si>
  <si>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</si>
  <si>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</si>
  <si>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</si>
  <si>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</si>
  <si>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</si>
  <si>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</si>
  <si>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</si>
  <si>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</si>
  <si>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</si>
  <si>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</si>
  <si>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</si>
  <si>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</si>
  <si>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</si>
  <si>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</si>
  <si>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</si>
  <si>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</si>
  <si>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</si>
  <si>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</si>
  <si>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</si>
  <si>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</si>
  <si>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</si>
  <si>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</si>
  <si>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</si>
  <si>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</si>
  <si>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</si>
  <si>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</si>
  <si>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</si>
  <si>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</si>
  <si>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</si>
  <si>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</si>
  <si>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</si>
  <si>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</si>
  <si>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</si>
  <si>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</si>
  <si>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</si>
  <si>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</si>
  <si>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</si>
  <si>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</si>
  <si>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</si>
  <si>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</si>
  <si>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</si>
  <si>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</si>
  <si>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</si>
  <si>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</si>
  <si>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</si>
  <si>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</si>
  <si>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</si>
  <si>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</si>
  <si>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</si>
  <si>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</si>
  <si>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</si>
  <si>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</si>
  <si>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</si>
  <si>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</si>
  <si>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</si>
  <si>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</si>
  <si>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</si>
  <si>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</si>
  <si>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</si>
  <si>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</si>
  <si>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</si>
  <si>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</si>
  <si>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</si>
  <si>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</si>
  <si>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</si>
  <si>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</si>
  <si>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</si>
  <si>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</si>
  <si>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</si>
  <si>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</si>
  <si>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</si>
  <si>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</si>
  <si>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</si>
  <si>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</si>
  <si>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</si>
  <si>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</si>
  <si>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</si>
  <si>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</si>
  <si>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</si>
  <si>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</si>
  <si>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</si>
  <si>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</si>
  <si>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</si>
  <si>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</si>
  <si>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</si>
  <si>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</si>
  <si>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</si>
  <si>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</si>
  <si>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</si>
  <si>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</si>
  <si>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</si>
  <si>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</si>
  <si>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</si>
  <si>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</si>
  <si>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</si>
  <si>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</si>
  <si>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</si>
  <si>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</si>
  <si>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</si>
  <si>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</si>
  <si>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</si>
  <si>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</si>
  <si>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</si>
  <si>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</si>
  <si>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</si>
  <si>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</si>
  <si>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</si>
  <si>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</si>
  <si>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</si>
  <si>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</si>
  <si>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</si>
  <si>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</si>
  <si>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</si>
  <si>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</si>
  <si>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</si>
  <si>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</si>
  <si>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</si>
  <si>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</si>
  <si>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</si>
  <si>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</si>
  <si>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</si>
  <si>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</si>
  <si>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</si>
  <si>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</si>
  <si>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</si>
  <si>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</si>
  <si>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</si>
  <si>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</si>
  <si>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</si>
  <si>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</si>
  <si>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</si>
  <si>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</si>
  <si>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</si>
  <si>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</si>
  <si>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</si>
  <si>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</si>
  <si>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</si>
  <si>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</si>
  <si>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</si>
  <si>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</si>
  <si>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</si>
  <si>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</si>
  <si>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</si>
  <si>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</si>
  <si>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</si>
  <si>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</si>
  <si>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</si>
  <si>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</si>
  <si>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</si>
  <si>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</si>
  <si>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</si>
  <si>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</si>
  <si>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</si>
  <si>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</si>
  <si>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</si>
  <si>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</si>
  <si>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</si>
  <si>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</si>
  <si>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</si>
  <si>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</si>
  <si>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</si>
  <si>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</si>
  <si>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</si>
  <si>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</si>
  <si>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</si>
  <si>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</si>
  <si>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</si>
  <si>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</si>
  <si>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</si>
  <si>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</si>
  <si>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</si>
  <si>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</si>
  <si>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</si>
  <si>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</si>
  <si>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</si>
  <si>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</si>
  <si>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</si>
  <si>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</si>
  <si>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</si>
  <si>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</si>
  <si>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</si>
  <si>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</si>
  <si>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</si>
  <si>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</si>
  <si>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</si>
  <si>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</si>
  <si>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</si>
  <si>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</si>
  <si>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</si>
  <si>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</si>
  <si>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</si>
  <si>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</si>
  <si>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</si>
  <si>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</si>
  <si>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</si>
  <si>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</si>
  <si>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</si>
  <si>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</si>
  <si>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</si>
  <si>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</si>
  <si>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</si>
  <si>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</si>
  <si>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</si>
  <si>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</si>
  <si>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</si>
  <si>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</si>
  <si>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</si>
  <si>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</si>
  <si>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</si>
  <si>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</si>
  <si>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</si>
  <si>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</si>
  <si>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</si>
  <si>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</si>
  <si>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</si>
  <si>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</si>
  <si>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</si>
  <si>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</si>
  <si>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</si>
  <si>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</si>
  <si>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</si>
  <si>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</si>
  <si>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</si>
  <si>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</si>
  <si>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</si>
  <si>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</si>
  <si>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</si>
  <si>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</si>
  <si>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</si>
  <si>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</si>
  <si>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</si>
  <si>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</si>
  <si>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</si>
  <si>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</si>
  <si>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</si>
  <si>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</si>
  <si>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</si>
  <si>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</si>
  <si>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</si>
  <si>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</si>
  <si>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</si>
  <si>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</si>
  <si>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</si>
  <si>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</si>
  <si>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</si>
  <si>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</si>
  <si>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</si>
  <si>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</si>
  <si>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</si>
  <si>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</si>
  <si>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</si>
  <si>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</si>
  <si>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</si>
  <si>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</si>
  <si>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</si>
  <si>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</si>
  <si>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</si>
  <si>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</si>
  <si>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</si>
  <si>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</si>
  <si>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</si>
  <si>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</si>
  <si>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</si>
  <si>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</si>
  <si>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</si>
  <si>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</si>
  <si>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</si>
  <si>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</si>
  <si>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</si>
  <si>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</si>
  <si>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</si>
  <si>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</si>
  <si>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</si>
  <si>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</si>
  <si>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</si>
  <si>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</si>
  <si>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</si>
  <si>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</si>
  <si>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</si>
  <si>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</si>
  <si>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</si>
  <si>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</si>
  <si>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</si>
  <si>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</si>
  <si>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</si>
  <si>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</si>
  <si>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</si>
  <si>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</si>
  <si>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</si>
  <si>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</si>
  <si>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</si>
  <si>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</si>
  <si>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</si>
  <si>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</si>
  <si>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</si>
  <si>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</si>
  <si>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</si>
  <si>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</si>
  <si>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</si>
  <si>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</si>
  <si>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</si>
  <si>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</si>
  <si>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</si>
  <si>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</si>
  <si>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</si>
  <si>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</si>
  <si>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</si>
  <si>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</si>
  <si>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</si>
  <si>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</si>
  <si>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</si>
  <si>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</si>
  <si>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</si>
  <si>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</si>
  <si>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</si>
  <si>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</si>
  <si>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</si>
  <si>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</si>
  <si>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</si>
  <si>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</si>
  <si>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</si>
  <si>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</si>
  <si>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</si>
  <si>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</si>
  <si>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</si>
  <si>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</si>
  <si>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</si>
  <si>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</si>
  <si>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</si>
  <si>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</si>
  <si>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</si>
  <si>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</si>
  <si>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</si>
  <si>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</si>
  <si>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</si>
  <si>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</si>
  <si>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</si>
  <si>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</si>
  <si>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</si>
  <si>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</si>
  <si>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</si>
  <si>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</si>
  <si>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</si>
  <si>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</si>
  <si>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</si>
  <si>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</si>
  <si>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</si>
  <si>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</si>
  <si>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</si>
  <si>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</si>
  <si>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</si>
  <si>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</si>
  <si>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</si>
  <si>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</si>
  <si>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</si>
  <si>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</si>
  <si>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</si>
  <si>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</si>
  <si>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</si>
  <si>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</si>
  <si>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</si>
  <si>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</si>
  <si>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</si>
  <si>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</si>
  <si>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</si>
  <si>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</si>
  <si>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</si>
  <si>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</si>
  <si>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</si>
  <si>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</si>
  <si>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</si>
  <si>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</si>
  <si>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</si>
  <si>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</si>
  <si>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</si>
  <si>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</si>
  <si>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</si>
  <si>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</si>
  <si>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</si>
  <si>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</si>
  <si>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</si>
  <si>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</si>
  <si>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</si>
  <si>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</si>
  <si>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</si>
  <si>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</si>
  <si>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</si>
  <si>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</si>
  <si>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</si>
  <si>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</si>
  <si>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</si>
  <si>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</si>
  <si>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</si>
  <si>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</si>
  <si>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</si>
  <si>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</si>
  <si>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</si>
  <si>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</si>
  <si>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</si>
  <si>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</si>
  <si>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</si>
  <si>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</si>
  <si>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</si>
  <si>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</si>
  <si>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</si>
  <si>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</si>
  <si>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</si>
  <si>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</si>
  <si>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</si>
  <si>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</si>
  <si>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</si>
  <si>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</si>
  <si>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</si>
  <si>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</si>
  <si>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</si>
  <si>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</si>
  <si>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</si>
  <si>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</si>
  <si>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</si>
  <si>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</si>
  <si>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</si>
  <si>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</si>
  <si>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</si>
  <si>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</si>
  <si>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</si>
  <si>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</si>
  <si>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</si>
  <si>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</si>
  <si>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</si>
  <si>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</si>
  <si>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</si>
  <si>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</si>
  <si>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</si>
  <si>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</si>
  <si>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</si>
  <si>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</si>
  <si>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</si>
  <si>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</si>
  <si>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</si>
  <si>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</si>
  <si>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</si>
  <si>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</si>
  <si>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</si>
  <si>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</si>
  <si>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</si>
  <si>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</si>
  <si>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</si>
  <si>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</si>
  <si>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</si>
  <si>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</si>
  <si>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</si>
  <si>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</si>
  <si>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</si>
  <si>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</si>
  <si>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</si>
  <si>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</si>
  <si>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</si>
  <si>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</si>
  <si>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</si>
  <si>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</si>
  <si>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</si>
  <si>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</si>
  <si>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</si>
  <si>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</si>
  <si>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</si>
  <si>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</si>
  <si>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</si>
  <si>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</si>
  <si>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</si>
  <si>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</si>
  <si>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</si>
  <si>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</si>
  <si>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</si>
  <si>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</si>
  <si>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</si>
  <si>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</si>
  <si>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</si>
  <si>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</si>
  <si>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</si>
  <si>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</si>
  <si>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</si>
  <si>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</si>
  <si>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</si>
  <si>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</si>
  <si>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</si>
  <si>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</si>
  <si>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</si>
  <si>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</si>
  <si>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</si>
  <si>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</si>
  <si>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</si>
  <si>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</si>
  <si>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</si>
  <si>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</si>
  <si>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</si>
  <si>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</si>
  <si>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</si>
  <si>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</si>
  <si>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</si>
  <si>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</si>
  <si>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</si>
  <si>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</si>
  <si>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</si>
  <si>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</si>
  <si>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</si>
  <si>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</si>
  <si>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</si>
  <si>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</si>
  <si>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</si>
  <si>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</si>
  <si>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</si>
  <si>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</si>
  <si>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</si>
  <si>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</si>
  <si>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</si>
  <si>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</si>
  <si>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</si>
  <si>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</si>
  <si>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</si>
  <si>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</si>
  <si>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</si>
  <si>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</si>
  <si>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</si>
  <si>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</si>
  <si>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</si>
  <si>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</si>
  <si>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</si>
  <si>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</si>
  <si>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</si>
  <si>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</si>
  <si>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</si>
  <si>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</si>
  <si>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</si>
  <si>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</si>
  <si>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</si>
  <si>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</si>
  <si>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</si>
  <si>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</si>
  <si>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</si>
  <si>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</si>
  <si>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</si>
  <si>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</si>
  <si>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</si>
  <si>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</si>
  <si>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</si>
  <si>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</si>
  <si>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</si>
  <si>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</si>
  <si>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</si>
  <si>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</si>
  <si>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</si>
  <si>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</si>
  <si>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</si>
  <si>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</si>
  <si>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</si>
  <si>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</si>
  <si>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</si>
  <si>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</si>
  <si>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</si>
  <si>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</si>
  <si>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</si>
  <si>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</si>
  <si>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</si>
  <si>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</si>
  <si>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</si>
  <si>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</si>
  <si>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</si>
  <si>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</si>
  <si>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</si>
  <si>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</si>
  <si>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</si>
  <si>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</si>
  <si>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</si>
  <si>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</si>
  <si>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</si>
  <si>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</si>
  <si>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</si>
  <si>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</si>
  <si>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</si>
  <si>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</si>
  <si>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</si>
  <si>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</si>
  <si>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</si>
  <si>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</si>
  <si>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</si>
  <si>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</si>
  <si>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</si>
  <si>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</si>
  <si>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</si>
  <si>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</si>
  <si>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</si>
  <si>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</si>
  <si>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</si>
  <si>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</si>
  <si>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</si>
  <si>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</si>
  <si>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</si>
  <si>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</si>
  <si>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</si>
  <si>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</si>
  <si>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</si>
  <si>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</si>
  <si>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</si>
  <si>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</si>
  <si>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</si>
  <si>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</si>
  <si>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</si>
  <si>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</si>
  <si>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</si>
  <si>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</si>
  <si>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</si>
  <si>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</si>
  <si>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</si>
  <si>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</si>
  <si>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</si>
  <si>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</si>
  <si>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</si>
  <si>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</si>
  <si>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</si>
  <si>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</si>
  <si>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</si>
  <si>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</si>
  <si>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</si>
  <si>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</si>
  <si>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</si>
  <si>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</si>
  <si>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</si>
  <si>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</si>
  <si>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</si>
  <si>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</si>
  <si>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</si>
  <si>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</si>
  <si>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</si>
  <si>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</si>
  <si>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</si>
  <si>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</si>
  <si>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</si>
  <si>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</si>
  <si>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</si>
  <si>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</si>
  <si>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</si>
  <si>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</si>
  <si>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</si>
  <si>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</si>
  <si>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</si>
  <si>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</si>
  <si>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</si>
  <si>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</si>
  <si>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</si>
  <si>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</si>
  <si>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</si>
  <si>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</si>
  <si>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</si>
  <si>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</si>
  <si>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</si>
  <si>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</si>
  <si>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</si>
  <si>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</si>
  <si>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</si>
  <si>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</si>
  <si>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</si>
  <si>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</si>
  <si>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</si>
  <si>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</si>
  <si>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</si>
  <si>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</si>
  <si>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</si>
  <si>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</si>
  <si>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</si>
  <si>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</si>
  <si>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</si>
  <si>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</si>
  <si>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</si>
  <si>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</si>
  <si>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</si>
  <si>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</si>
  <si>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</si>
  <si>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</si>
  <si>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</si>
  <si>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</si>
  <si>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</si>
  <si>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</si>
  <si>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</si>
  <si>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</si>
  <si>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</si>
  <si>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</si>
  <si>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</si>
  <si>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</si>
  <si>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</si>
  <si>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</si>
  <si>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</si>
  <si>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</si>
  <si>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</si>
  <si>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</si>
  <si>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</si>
  <si>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</si>
  <si>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</si>
  <si>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</si>
  <si>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</si>
  <si>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</si>
  <si>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</si>
  <si>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</si>
  <si>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</si>
  <si>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</si>
  <si>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</si>
  <si>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</si>
  <si>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</si>
  <si>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</si>
  <si>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</si>
  <si>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</si>
  <si>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</si>
  <si>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</si>
  <si>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</si>
  <si>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</si>
  <si>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</si>
  <si>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</si>
  <si>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</si>
  <si>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</si>
  <si>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</si>
  <si>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</si>
  <si>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</si>
  <si>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</si>
  <si>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</si>
  <si>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</si>
  <si>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</si>
  <si>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</si>
  <si>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</si>
  <si>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</si>
  <si>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</si>
  <si>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</si>
  <si>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</si>
  <si>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</si>
  <si>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</si>
  <si>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</si>
  <si>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</si>
  <si>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</si>
  <si>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</si>
  <si>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</si>
  <si>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</si>
  <si>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</si>
  <si>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</si>
  <si>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</si>
  <si>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</si>
  <si>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</si>
  <si>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</si>
  <si>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</si>
  <si>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</si>
  <si>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</si>
  <si>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</si>
  <si>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</si>
  <si>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</si>
  <si>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</si>
  <si>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</si>
  <si>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</si>
  <si>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</si>
  <si>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</si>
  <si>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</si>
  <si>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</si>
  <si>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</si>
  <si>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</si>
  <si>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</si>
  <si>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</si>
  <si>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</si>
  <si>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</si>
  <si>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</si>
  <si>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</si>
  <si>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</si>
  <si>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</si>
  <si>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</si>
  <si>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</si>
  <si>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</si>
  <si>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</si>
  <si>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</si>
  <si>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</si>
  <si>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</si>
  <si>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</si>
  <si>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</si>
  <si>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</si>
  <si>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</si>
  <si>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</si>
  <si>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</si>
  <si>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</si>
  <si>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</si>
  <si>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</si>
  <si>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</si>
  <si>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</si>
  <si>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</si>
  <si>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</si>
  <si>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</si>
  <si>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</si>
  <si>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</si>
  <si>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</si>
  <si>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</si>
  <si>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</si>
  <si>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</si>
  <si>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</si>
  <si>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</si>
  <si>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</si>
  <si>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</si>
  <si>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</si>
  <si>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</si>
  <si>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</si>
  <si>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</si>
  <si>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</si>
  <si>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</si>
  <si>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</si>
  <si>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</si>
  <si>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</si>
  <si>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</si>
  <si>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</si>
  <si>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</si>
  <si>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</si>
  <si>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</si>
  <si>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</si>
  <si>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</si>
  <si>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</si>
  <si>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</si>
  <si>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</si>
  <si>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</si>
  <si>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</si>
  <si>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</si>
  <si>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</si>
  <si>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</si>
  <si>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</si>
  <si>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</si>
  <si>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</si>
  <si>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</si>
  <si>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</si>
  <si>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</si>
  <si>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</si>
  <si>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</si>
  <si>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</si>
  <si>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</si>
  <si>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</si>
  <si>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</si>
  <si>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</si>
  <si>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</si>
  <si>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</si>
  <si>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</si>
  <si>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</si>
  <si>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</si>
  <si>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</si>
  <si>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</si>
  <si>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</si>
  <si>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</si>
  <si>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</si>
  <si>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</si>
  <si>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</si>
  <si>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</si>
  <si>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</si>
  <si>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</si>
  <si>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</si>
  <si>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</si>
  <si>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</si>
  <si>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</si>
  <si>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</si>
  <si>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</si>
  <si>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</si>
  <si>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</si>
  <si>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</si>
  <si>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</si>
  <si>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</si>
  <si>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</si>
  <si>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</si>
  <si>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</si>
  <si>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</si>
  <si>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</si>
  <si>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</si>
  <si>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</si>
  <si>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</si>
  <si>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</si>
  <si>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</si>
  <si>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</si>
  <si>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</si>
  <si>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</si>
  <si>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</si>
  <si>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</si>
  <si>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</si>
  <si>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</si>
  <si>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</si>
  <si>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</si>
  <si>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</si>
  <si>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</si>
  <si>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</si>
  <si>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</si>
  <si>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</si>
  <si>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</si>
  <si>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</si>
  <si>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</si>
  <si>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</si>
  <si>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</si>
  <si>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</si>
  <si>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</si>
  <si>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</si>
  <si>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</si>
  <si>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</si>
  <si>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</si>
  <si>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</si>
  <si>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</si>
  <si>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</si>
  <si>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</si>
  <si>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</si>
  <si>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</si>
  <si>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</si>
  <si>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</si>
  <si>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</si>
  <si>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</si>
  <si>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</si>
  <si>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</si>
  <si>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</si>
  <si>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</si>
  <si>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</si>
  <si>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</si>
  <si>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</si>
  <si>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</si>
  <si>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</si>
  <si>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</si>
  <si>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</si>
  <si>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</si>
  <si>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</si>
  <si>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</si>
  <si>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</si>
  <si>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</si>
  <si>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</si>
  <si>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</si>
  <si>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</si>
  <si>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</si>
  <si>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</si>
  <si>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</si>
  <si>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</si>
  <si>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</si>
  <si>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</si>
  <si>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</si>
  <si>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</si>
  <si>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</si>
  <si>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</si>
  <si>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</si>
  <si>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</si>
  <si>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</si>
  <si>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</si>
  <si>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</si>
  <si>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</si>
  <si>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</si>
  <si>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</si>
  <si>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</si>
  <si>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</si>
  <si>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</si>
  <si>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</si>
  <si>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</si>
  <si>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</si>
  <si>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</si>
  <si>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</si>
  <si>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</si>
  <si>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</si>
  <si>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</si>
  <si>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</si>
  <si>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</si>
  <si>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</si>
  <si>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</si>
  <si>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</si>
  <si>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</si>
  <si>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</si>
  <si>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</si>
  <si>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</si>
  <si>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</si>
  <si>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</si>
  <si>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</si>
  <si>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</si>
  <si>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</si>
  <si>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</si>
  <si>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</si>
  <si>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</si>
  <si>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</si>
  <si>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</si>
  <si>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</si>
  <si>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</si>
  <si>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</si>
  <si>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</si>
  <si>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</si>
  <si>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</si>
  <si>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</si>
  <si>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</si>
  <si>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</si>
  <si>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</si>
  <si>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</si>
  <si>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</si>
  <si>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</si>
  <si>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</si>
  <si>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</si>
  <si>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</si>
  <si>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</si>
  <si>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</si>
  <si>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</si>
  <si>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</si>
  <si>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</si>
  <si>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</si>
  <si>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</si>
  <si>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</si>
  <si>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</si>
  <si>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</si>
  <si>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</si>
  <si>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</si>
  <si>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</si>
  <si>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</si>
  <si>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</si>
  <si>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</si>
  <si>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</si>
  <si>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</si>
  <si>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</si>
  <si>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</si>
  <si>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</si>
  <si>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</si>
  <si>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</si>
  <si>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</si>
  <si>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</si>
  <si>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</si>
  <si>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</si>
  <si>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</si>
  <si>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</si>
  <si>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</si>
  <si>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</si>
  <si>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</si>
  <si>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</si>
  <si>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</si>
  <si>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</si>
  <si>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</si>
  <si>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</si>
  <si>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</si>
  <si>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</si>
  <si>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</si>
  <si>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</si>
  <si>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</si>
  <si>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</si>
  <si>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</si>
  <si>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</si>
  <si>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</si>
  <si>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</si>
  <si>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</si>
  <si>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</si>
  <si>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</si>
  <si>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</si>
  <si>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</si>
  <si>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</si>
  <si>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</si>
  <si>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</si>
  <si>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</si>
  <si>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</si>
  <si>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</si>
  <si>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</si>
  <si>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</si>
  <si>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</si>
  <si>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</si>
  <si>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</si>
  <si>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</si>
  <si>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</si>
  <si>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</si>
  <si>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</si>
  <si>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</si>
  <si>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</si>
  <si>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</si>
  <si>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</si>
  <si>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</si>
  <si>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</si>
  <si>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</si>
  <si>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</si>
  <si>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</si>
  <si>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</si>
  <si>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</si>
  <si>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</si>
  <si>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</si>
  <si>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</si>
  <si>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</si>
  <si>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</si>
  <si>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</si>
  <si>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</si>
  <si>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</si>
  <si>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</si>
  <si>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</si>
  <si>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</si>
  <si>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</si>
  <si>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</si>
  <si>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</si>
  <si>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</si>
  <si>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</si>
  <si>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</si>
  <si>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</si>
  <si>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</si>
  <si>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</si>
  <si>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</si>
  <si>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</si>
  <si>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</si>
  <si>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</si>
  <si>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</si>
  <si>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</si>
  <si>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</si>
  <si>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</si>
  <si>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</si>
  <si>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</si>
  <si>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</si>
  <si>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</si>
  <si>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</si>
  <si>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</si>
  <si>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</si>
  <si>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</si>
  <si>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</si>
  <si>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</si>
  <si>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</si>
  <si>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</si>
  <si>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</si>
  <si>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</si>
  <si>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</si>
  <si>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</si>
  <si>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</si>
  <si>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</si>
  <si>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</si>
  <si>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</si>
  <si>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</si>
  <si>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</si>
  <si>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</si>
  <si>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</si>
  <si>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</si>
  <si>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</si>
  <si>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</si>
  <si>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</si>
  <si>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</si>
  <si>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</si>
  <si>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</si>
  <si>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</si>
  <si>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</si>
  <si>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</si>
  <si>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</si>
  <si>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</si>
  <si>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</si>
  <si>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</si>
  <si>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</si>
  <si>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</si>
  <si>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</si>
  <si>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</si>
  <si>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</si>
  <si>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</si>
  <si>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</si>
  <si>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</si>
  <si>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</si>
  <si>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</si>
  <si>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</si>
  <si>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</si>
  <si>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</si>
  <si>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</si>
  <si>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</si>
  <si>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</si>
  <si>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</si>
  <si>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</si>
  <si>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</si>
  <si>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</si>
  <si>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</si>
  <si>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</si>
  <si>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</si>
  <si>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</si>
  <si>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</si>
  <si>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</si>
  <si>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</si>
  <si>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</si>
  <si>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</si>
  <si>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</si>
  <si>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</si>
  <si>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</si>
  <si>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</si>
  <si>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</si>
  <si>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</si>
  <si>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</si>
  <si>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</si>
  <si>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</si>
  <si>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</si>
  <si>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</si>
  <si>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</si>
  <si>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</si>
  <si>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</si>
  <si>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</si>
  <si>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</si>
  <si>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</si>
  <si>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</si>
  <si>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</si>
  <si>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</si>
  <si>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</si>
  <si>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</si>
  <si>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</si>
  <si>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</si>
  <si>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</si>
  <si>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</si>
  <si>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</si>
  <si>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</si>
  <si>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</si>
  <si>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</si>
  <si>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</si>
  <si>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</si>
  <si>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</si>
  <si>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</si>
  <si>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</si>
  <si>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</si>
  <si>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</si>
  <si>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</si>
  <si>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</si>
  <si>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</si>
  <si>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</si>
  <si>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</si>
  <si>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</si>
  <si>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</si>
  <si>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</si>
  <si>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</si>
  <si>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</si>
  <si>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</si>
  <si>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</si>
  <si>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</si>
  <si>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</si>
  <si>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</si>
  <si>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</si>
  <si>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</si>
  <si>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</si>
  <si>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</si>
  <si>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</si>
  <si>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</si>
  <si>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</si>
  <si>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</si>
  <si>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</si>
  <si>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</si>
  <si>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</si>
  <si>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</si>
  <si>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</si>
  <si>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</si>
  <si>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</si>
  <si>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</si>
  <si>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</si>
  <si>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</si>
  <si>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</si>
  <si>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</si>
  <si>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</si>
  <si>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</si>
  <si>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</si>
  <si>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</si>
  <si>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</si>
  <si>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</si>
  <si>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</si>
  <si>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</si>
  <si>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</si>
  <si>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</si>
  <si>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</si>
  <si>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</si>
  <si>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</si>
  <si>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</si>
  <si>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</si>
  <si>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</si>
  <si>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</si>
  <si>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</si>
  <si>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</si>
  <si>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</si>
  <si>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</si>
  <si>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</si>
  <si>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</si>
  <si>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</si>
  <si>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</si>
  <si>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</si>
  <si>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</si>
  <si>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</si>
  <si>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</si>
  <si>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</si>
  <si>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</si>
  <si>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</si>
  <si>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</si>
  <si>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</si>
  <si>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</si>
  <si>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</si>
  <si>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</si>
  <si>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</si>
  <si>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</si>
  <si>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</si>
  <si>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</si>
  <si>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</si>
  <si>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</si>
  <si>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</si>
  <si>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</si>
  <si>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</si>
  <si>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</si>
  <si>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</si>
  <si>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</si>
  <si>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</si>
  <si>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</si>
  <si>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</si>
  <si>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</si>
  <si>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</si>
  <si>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</si>
  <si>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</si>
  <si>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</si>
  <si>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</si>
  <si>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</si>
  <si>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</si>
  <si>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</si>
  <si>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</si>
  <si>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</si>
  <si>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</si>
  <si>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</si>
  <si>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</si>
  <si>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</si>
  <si>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</si>
  <si>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</si>
  <si>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</si>
  <si>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</si>
  <si>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</si>
  <si>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</si>
  <si>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</si>
  <si>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</si>
  <si>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</si>
  <si>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</si>
  <si>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</si>
  <si>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</si>
  <si>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</si>
  <si>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</si>
  <si>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</si>
  <si>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</si>
  <si>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</si>
  <si>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</si>
  <si>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</si>
  <si>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</si>
  <si>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</si>
  <si>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</si>
  <si>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</si>
  <si>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</si>
  <si>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</si>
  <si>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</si>
  <si>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</si>
  <si>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</si>
  <si>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</si>
  <si>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</si>
  <si>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</si>
  <si>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</si>
  <si>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</si>
  <si>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</si>
  <si>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</si>
  <si>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</si>
  <si>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</si>
  <si>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</si>
  <si>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</si>
  <si>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</si>
  <si>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</si>
  <si>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</si>
  <si>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</si>
  <si>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</si>
  <si>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</si>
  <si>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</si>
  <si>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</si>
  <si>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</si>
  <si>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</si>
  <si>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</si>
  <si>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</si>
  <si>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</si>
  <si>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</si>
  <si>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</si>
  <si>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</si>
  <si>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</si>
  <si>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</si>
  <si>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</si>
  <si>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</si>
  <si>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</si>
  <si>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</si>
  <si>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</si>
  <si>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</si>
  <si>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</si>
  <si>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</si>
  <si>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</si>
  <si>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</si>
  <si>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</si>
  <si>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</si>
  <si>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</si>
  <si>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</si>
  <si>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</si>
  <si>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</si>
  <si>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</si>
  <si>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</si>
  <si>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</si>
  <si>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</si>
  <si>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</si>
  <si>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</si>
  <si>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</si>
  <si>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</si>
  <si>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</si>
  <si>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</si>
  <si>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</si>
  <si>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</si>
  <si>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</si>
  <si>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</si>
  <si>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</si>
  <si>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</si>
  <si>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</si>
  <si>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</si>
  <si>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</si>
  <si>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</si>
  <si>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</si>
  <si>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</si>
  <si>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</si>
  <si>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</si>
  <si>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</si>
  <si>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</si>
  <si>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</si>
  <si>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</si>
  <si>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</si>
  <si>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</si>
  <si>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</si>
  <si>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</si>
  <si>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</si>
  <si>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</si>
  <si>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</si>
  <si>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</si>
  <si>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</si>
  <si>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</si>
  <si>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</si>
  <si>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</si>
  <si>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</si>
  <si>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</si>
  <si>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</si>
  <si>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</si>
  <si>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</si>
  <si>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</si>
  <si>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</si>
  <si>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</si>
  <si>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</si>
  <si>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</si>
  <si>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</si>
  <si>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</si>
  <si>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</si>
  <si>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</si>
  <si>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</si>
  <si>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</si>
  <si>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</si>
  <si>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</si>
  <si>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</si>
  <si>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</si>
  <si>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</si>
  <si>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</si>
  <si>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</si>
  <si>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</si>
  <si>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</si>
  <si>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</si>
  <si>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</si>
  <si>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</si>
  <si>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</si>
  <si>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</si>
  <si>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</si>
  <si>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</si>
  <si>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</si>
  <si>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</si>
  <si>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</si>
  <si>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</si>
  <si>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</si>
  <si>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</si>
  <si>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</si>
  <si>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</si>
  <si>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</si>
  <si>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</si>
  <si>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</si>
  <si>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</si>
  <si>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</si>
  <si>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</si>
  <si>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</si>
  <si>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</si>
  <si>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</si>
  <si>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</si>
  <si>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</si>
  <si>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</si>
  <si>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</si>
  <si>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</si>
  <si>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</si>
  <si>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</si>
  <si>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</si>
  <si>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</si>
  <si>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</si>
  <si>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</si>
  <si>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</si>
  <si>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</si>
  <si>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</si>
  <si>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</si>
  <si>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</si>
  <si>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</si>
  <si>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</si>
  <si>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</si>
  <si>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</si>
  <si>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</si>
  <si>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</si>
  <si>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</si>
  <si>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</si>
  <si>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</si>
  <si>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</si>
  <si>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</si>
  <si>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</si>
  <si>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</si>
  <si>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</si>
  <si>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</si>
  <si>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</si>
  <si>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</si>
  <si>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</si>
  <si>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</si>
  <si>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</si>
  <si>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</si>
  <si>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</si>
  <si>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</si>
  <si>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</si>
  <si>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</si>
  <si>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</si>
  <si>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</si>
  <si>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</si>
  <si>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</si>
  <si>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</si>
  <si>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</si>
  <si>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</si>
  <si>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</si>
  <si>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</si>
  <si>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</si>
  <si>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</si>
  <si>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</si>
  <si>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</si>
  <si>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</si>
  <si>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</si>
  <si>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</si>
  <si>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</si>
  <si>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</si>
  <si>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</si>
  <si>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</si>
  <si>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</si>
  <si>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</si>
  <si>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</si>
  <si>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</si>
  <si>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</si>
  <si>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</si>
  <si>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</si>
  <si>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</si>
  <si>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</si>
  <si>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</si>
  <si>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</si>
  <si>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</si>
  <si>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</si>
  <si>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</si>
  <si>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</si>
  <si>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</si>
  <si>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</si>
  <si>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</si>
  <si>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</si>
  <si>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</si>
  <si>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</si>
  <si>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</si>
  <si>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</si>
  <si>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</si>
  <si>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</si>
  <si>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</si>
  <si>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</si>
  <si>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</si>
  <si>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</si>
  <si>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</si>
  <si>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</si>
  <si>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</si>
  <si>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</si>
  <si>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</si>
  <si>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</si>
  <si>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</si>
  <si>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</si>
  <si>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</si>
  <si>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</si>
  <si>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</si>
  <si>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</si>
  <si>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</si>
  <si>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</si>
  <si>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</si>
  <si>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</si>
  <si>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</si>
  <si>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</si>
  <si>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</si>
  <si>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</si>
  <si>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</si>
  <si>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</si>
  <si>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</si>
  <si>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</si>
  <si>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</si>
  <si>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</si>
  <si>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</si>
  <si>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</si>
  <si>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</si>
  <si>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</si>
  <si>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</si>
  <si>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</si>
  <si>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</si>
  <si>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</si>
  <si>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</si>
  <si>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</si>
  <si>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</si>
  <si>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</si>
  <si>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</si>
  <si>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</si>
  <si>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</si>
  <si>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</si>
  <si>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</si>
  <si>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</si>
  <si>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</si>
  <si>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</si>
  <si>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</si>
  <si>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</si>
  <si>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</si>
  <si>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</si>
  <si>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</si>
  <si>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</si>
  <si>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</si>
  <si>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</si>
  <si>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</si>
  <si>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</si>
  <si>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</si>
  <si>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</si>
  <si>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</si>
  <si>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</si>
  <si>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</si>
  <si>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</si>
  <si>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</si>
  <si>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</si>
  <si>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</si>
  <si>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</si>
  <si>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</si>
  <si>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</si>
  <si>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</si>
  <si>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</si>
  <si>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</si>
  <si>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</si>
  <si>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</si>
  <si>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</si>
  <si>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</si>
  <si>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</si>
  <si>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</si>
  <si>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</si>
  <si>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</si>
  <si>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</si>
  <si>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</si>
  <si>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</si>
  <si>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</si>
  <si>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</si>
  <si>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</si>
  <si>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</si>
  <si>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</si>
  <si>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</si>
  <si>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</si>
  <si>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</si>
  <si>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</si>
  <si>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</si>
  <si>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</si>
  <si>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</si>
  <si>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</si>
  <si>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</si>
  <si>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</si>
  <si>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</si>
  <si>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</si>
  <si>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</si>
  <si>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</si>
  <si>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</si>
  <si>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</si>
  <si>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</si>
  <si>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</si>
  <si>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</si>
  <si>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</si>
  <si>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</si>
  <si>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</si>
  <si>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</si>
  <si>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</si>
  <si>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</si>
  <si>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</si>
  <si>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</si>
  <si>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</si>
  <si>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</si>
  <si>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</si>
  <si>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</si>
  <si>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</si>
  <si>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</si>
  <si>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</si>
  <si>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</si>
  <si>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</si>
  <si>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</si>
  <si>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</si>
  <si>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</si>
  <si>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</si>
  <si>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</si>
  <si>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</si>
  <si>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</si>
  <si>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</si>
  <si>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</si>
  <si>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</si>
  <si>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</si>
  <si>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</si>
  <si>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</si>
  <si>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</si>
  <si>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</si>
  <si>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</si>
  <si>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</si>
  <si>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</si>
  <si>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</si>
  <si>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</si>
  <si>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</si>
  <si>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</si>
  <si>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</si>
  <si>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</si>
  <si>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</si>
  <si>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</si>
  <si>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</si>
  <si>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</si>
  <si>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</si>
  <si>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</si>
  <si>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</si>
  <si>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</si>
  <si>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</si>
  <si>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</si>
  <si>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</si>
  <si>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</si>
  <si>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</si>
  <si>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</si>
  <si>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</si>
  <si>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</si>
  <si>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</si>
  <si>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</si>
  <si>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</si>
  <si>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</si>
  <si>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</si>
  <si>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</si>
  <si>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</si>
  <si>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</si>
  <si>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</si>
  <si>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</si>
  <si>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</si>
  <si>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</si>
  <si>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</si>
  <si>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</si>
  <si>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</si>
  <si>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</si>
  <si>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</si>
  <si>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</si>
  <si>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</si>
  <si>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</si>
  <si>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</si>
  <si>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</si>
  <si>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</si>
  <si>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</si>
  <si>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</si>
  <si>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</si>
  <si>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</si>
  <si>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</si>
  <si>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</si>
  <si>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</si>
  <si>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</si>
  <si>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</si>
  <si>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</si>
  <si>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</si>
  <si>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</si>
  <si>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</si>
  <si>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</si>
  <si>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</si>
  <si>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</si>
  <si>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</si>
  <si>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</si>
  <si>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</si>
  <si>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</si>
  <si>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</si>
  <si>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</si>
  <si>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</si>
  <si>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</si>
  <si>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</si>
  <si>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</si>
  <si>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</si>
  <si>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</si>
  <si>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</si>
  <si>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</si>
  <si>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</si>
  <si>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</si>
  <si>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</si>
  <si>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</si>
  <si>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</si>
  <si>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</si>
  <si>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</si>
  <si>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</si>
  <si>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</si>
  <si>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</si>
  <si>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</si>
  <si>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</si>
  <si>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</si>
  <si>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</si>
  <si>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</si>
  <si>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</si>
  <si>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</si>
  <si>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</si>
  <si>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</si>
  <si>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</si>
  <si>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</si>
  <si>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</si>
  <si>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</si>
  <si>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</si>
  <si>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</si>
  <si>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</si>
  <si>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</si>
  <si>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</si>
  <si>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</si>
  <si>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</si>
  <si>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</si>
  <si>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</si>
  <si>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</si>
  <si>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</si>
  <si>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</si>
  <si>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</si>
  <si>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</si>
  <si>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</si>
  <si>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</si>
  <si>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</si>
  <si>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</si>
  <si>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</si>
  <si>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</si>
  <si>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</si>
  <si>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</si>
  <si>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</si>
  <si>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</si>
  <si>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</si>
  <si>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</si>
  <si>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</si>
  <si>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</si>
  <si>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</si>
  <si>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</si>
  <si>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</si>
  <si>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</si>
  <si>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</si>
  <si>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</si>
  <si>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</si>
  <si>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</si>
  <si>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</si>
  <si>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</si>
  <si>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</si>
  <si>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</si>
  <si>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</si>
  <si>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</si>
  <si>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</si>
  <si>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</si>
  <si>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</si>
  <si>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</si>
  <si>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</si>
  <si>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</si>
  <si>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</si>
  <si>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</si>
  <si>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</si>
  <si>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</si>
  <si>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</si>
  <si>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</si>
  <si>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</si>
  <si>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</si>
  <si>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</si>
  <si>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</si>
  <si>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</si>
  <si>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</si>
  <si>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</si>
  <si>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</si>
  <si>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</si>
  <si>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</si>
  <si>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</si>
  <si>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</si>
  <si>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</si>
  <si>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</si>
  <si>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</si>
  <si>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</si>
  <si>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</si>
  <si>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</si>
  <si>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</si>
  <si>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</si>
  <si>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</si>
  <si>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</si>
  <si>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</si>
  <si>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</si>
  <si>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</si>
  <si>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</si>
  <si>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</si>
  <si>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</si>
  <si>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</si>
  <si>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</si>
  <si>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</si>
  <si>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</si>
  <si>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</si>
  <si>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</si>
  <si>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</si>
  <si>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</si>
  <si>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</si>
  <si>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</si>
  <si>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</si>
  <si>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</si>
  <si>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</si>
  <si>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</si>
  <si>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</si>
  <si>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</si>
  <si>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</si>
  <si>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</si>
  <si>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</si>
  <si>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</si>
  <si>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</si>
  <si>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</si>
  <si>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</si>
  <si>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</si>
  <si>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</si>
  <si>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</si>
  <si>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</si>
  <si>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</si>
  <si>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</si>
  <si>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</si>
  <si>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</si>
  <si>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</si>
  <si>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</si>
  <si>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</si>
  <si>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</si>
  <si>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</si>
  <si>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</si>
  <si>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</si>
  <si>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</si>
  <si>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</si>
  <si>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</si>
  <si>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</si>
  <si>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</si>
  <si>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</si>
  <si>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</si>
  <si>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</si>
  <si>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</si>
  <si>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</si>
  <si>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</si>
  <si>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</si>
  <si>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</si>
  <si>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</si>
  <si>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</si>
  <si>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</si>
  <si>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</si>
  <si>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</si>
  <si>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</si>
  <si>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</si>
  <si>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</si>
  <si>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</si>
  <si>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</si>
  <si>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</si>
  <si>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</si>
  <si>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</si>
  <si>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</si>
  <si>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</si>
  <si>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</si>
  <si>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</si>
  <si>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</si>
  <si>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</si>
  <si>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</si>
  <si>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</si>
  <si>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</si>
  <si>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</si>
  <si>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</si>
  <si>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</si>
  <si>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</si>
  <si>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</si>
  <si>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</si>
  <si>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</si>
  <si>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</si>
  <si>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</si>
  <si>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</si>
  <si>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</si>
  <si>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</si>
  <si>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</si>
  <si>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</si>
  <si>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</si>
  <si>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</si>
  <si>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</si>
  <si>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</si>
  <si>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</si>
  <si>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</si>
  <si>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</si>
  <si>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</si>
  <si>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</si>
  <si>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</si>
  <si>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</si>
  <si>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</si>
  <si>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</si>
  <si>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</si>
  <si>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</si>
  <si>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</si>
  <si>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</si>
  <si>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</si>
  <si>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</si>
  <si>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</si>
  <si>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</si>
  <si>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</si>
  <si>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</si>
  <si>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</si>
  <si>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</si>
  <si>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</si>
  <si>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</si>
  <si>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</si>
  <si>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</si>
  <si>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</si>
  <si>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</si>
  <si>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</si>
  <si>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</si>
  <si>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</si>
  <si>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</si>
  <si>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</si>
  <si>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</si>
  <si>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</si>
  <si>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</si>
  <si>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</si>
  <si>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</si>
  <si>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</si>
  <si>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</si>
  <si>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</si>
  <si>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</si>
  <si>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</si>
  <si>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</si>
  <si>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</si>
  <si>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</si>
  <si>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</si>
  <si>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</si>
  <si>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</si>
  <si>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</si>
  <si>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</si>
  <si>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</si>
  <si>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</si>
  <si>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</si>
  <si>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</si>
  <si>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</si>
  <si>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</si>
  <si>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</si>
  <si>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</si>
  <si>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</si>
  <si>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</si>
  <si>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</si>
  <si>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</si>
  <si>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</si>
  <si>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</si>
  <si>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</si>
  <si>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</si>
  <si>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</si>
  <si>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</si>
  <si>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</si>
  <si>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</si>
  <si>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</si>
  <si>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</si>
  <si>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</si>
  <si>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</si>
  <si>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</si>
  <si>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</si>
  <si>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</si>
  <si>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</si>
  <si>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</si>
  <si>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</si>
  <si>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</si>
  <si>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</si>
  <si>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</si>
  <si>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</si>
  <si>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</si>
  <si>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</si>
  <si>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</si>
  <si>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</si>
  <si>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</si>
  <si>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</si>
  <si>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</si>
  <si>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</si>
  <si>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</si>
  <si>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</si>
  <si>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</si>
  <si>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</si>
  <si>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</si>
  <si>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</si>
  <si>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</si>
  <si>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</si>
  <si>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</si>
  <si>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</si>
  <si>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</si>
  <si>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</si>
  <si>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</si>
  <si>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</si>
  <si>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</si>
  <si>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</si>
  <si>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</si>
  <si>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</si>
  <si>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</si>
  <si>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</si>
  <si>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</si>
  <si>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</si>
  <si>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</si>
  <si>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</si>
  <si>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</si>
  <si>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</si>
  <si>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</si>
  <si>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</si>
  <si>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</si>
  <si>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</si>
  <si>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</si>
  <si>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</si>
  <si>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</si>
  <si>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</si>
  <si>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</si>
  <si>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</si>
  <si>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</si>
  <si>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</si>
  <si>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</si>
  <si>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</si>
  <si>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</si>
  <si>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</si>
  <si>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</si>
  <si>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</si>
  <si>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</si>
  <si>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</si>
  <si>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</si>
  <si>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</si>
  <si>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</si>
  <si>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</si>
  <si>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</si>
  <si>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</si>
  <si>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</si>
  <si>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</si>
  <si>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</si>
  <si>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</si>
  <si>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</si>
  <si>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</si>
  <si>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</si>
  <si>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</si>
  <si>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</si>
  <si>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</si>
  <si>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</si>
  <si>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</si>
  <si>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</si>
  <si>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</si>
  <si>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</si>
  <si>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</si>
  <si>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</si>
  <si>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</si>
  <si>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</si>
  <si>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</si>
  <si>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</si>
  <si>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</si>
  <si>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</si>
  <si>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</si>
  <si>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</si>
  <si>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</si>
  <si>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</si>
  <si>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</si>
  <si>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</si>
  <si>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</si>
  <si>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</si>
  <si>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</si>
  <si>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</si>
  <si>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</si>
  <si>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</si>
  <si>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</si>
  <si>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</si>
  <si>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</si>
  <si>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</si>
  <si>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</si>
  <si>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</si>
  <si>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</si>
  <si>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</si>
  <si>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</si>
  <si>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</si>
  <si>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</si>
  <si>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</si>
  <si>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</si>
  <si>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</si>
  <si>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</si>
  <si>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</si>
  <si>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</si>
  <si>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</si>
  <si>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</si>
  <si>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</si>
  <si>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</si>
  <si>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</si>
  <si>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</si>
  <si>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</si>
  <si>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</si>
  <si>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</si>
  <si>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</si>
  <si>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</si>
  <si>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</si>
  <si>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</si>
  <si>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</si>
  <si>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</si>
  <si>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</si>
  <si>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</si>
  <si>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</si>
  <si>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</si>
  <si>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</si>
  <si>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</si>
  <si>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</si>
  <si>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</si>
  <si>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</si>
  <si>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</si>
  <si>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</si>
  <si>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</si>
  <si>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</si>
  <si>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</si>
  <si>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</si>
  <si>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</si>
  <si>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</si>
  <si>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</si>
  <si>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</si>
  <si>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</si>
  <si>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</si>
  <si>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</si>
  <si>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</si>
  <si>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</si>
  <si>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</si>
  <si>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</si>
  <si>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</si>
  <si>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</si>
  <si>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</si>
  <si>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</si>
  <si>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</si>
  <si>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</si>
  <si>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</si>
  <si>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</si>
  <si>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</si>
  <si>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</si>
  <si>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</si>
  <si>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</si>
  <si>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</si>
  <si>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</si>
  <si>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</si>
  <si>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</si>
  <si>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</si>
  <si>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</si>
  <si>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</si>
  <si>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</si>
  <si>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</si>
  <si>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</si>
  <si>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</si>
  <si>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</si>
  <si>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</si>
  <si>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</si>
  <si>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</si>
  <si>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</si>
  <si>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</si>
  <si>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</si>
  <si>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</si>
  <si>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</si>
  <si>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</si>
  <si>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</si>
  <si>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</si>
  <si>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</si>
  <si>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</si>
  <si>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</si>
  <si>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</si>
  <si>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</si>
  <si>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</si>
  <si>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</si>
  <si>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</si>
  <si>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</si>
  <si>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</si>
  <si>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</si>
  <si>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</si>
  <si>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</si>
  <si>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</si>
  <si>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</si>
  <si>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</si>
  <si>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</si>
  <si>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</si>
  <si>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</si>
  <si>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</si>
  <si>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</si>
  <si>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</si>
  <si>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</si>
  <si>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</si>
  <si>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</si>
  <si>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</si>
  <si>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</si>
  <si>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</si>
  <si>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</si>
  <si>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</si>
  <si>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</si>
  <si>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</si>
  <si>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</si>
  <si>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</si>
  <si>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</si>
  <si>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</si>
  <si>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</si>
  <si>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</si>
  <si>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</si>
  <si>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</si>
  <si>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</si>
  <si>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</si>
  <si>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</si>
  <si>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</si>
  <si>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</si>
  <si>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</si>
  <si>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</si>
  <si>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</si>
  <si>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</si>
  <si>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</si>
  <si>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</si>
  <si>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</si>
  <si>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</si>
  <si>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</si>
  <si>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</si>
  <si>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</si>
  <si>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</si>
  <si>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</si>
  <si>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</si>
  <si>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</si>
  <si>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</si>
  <si>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</si>
  <si>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</si>
  <si>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</si>
  <si>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</si>
  <si>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</si>
  <si>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</si>
  <si>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</si>
  <si>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</si>
  <si>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</si>
  <si>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</si>
  <si>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</si>
  <si>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</si>
  <si>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</si>
  <si>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</si>
  <si>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</si>
  <si>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</si>
  <si>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</si>
  <si>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</si>
  <si>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</si>
  <si>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</si>
  <si>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</si>
  <si>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</si>
  <si>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</si>
  <si>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</si>
  <si>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</si>
  <si>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</si>
  <si>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</si>
  <si>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</si>
  <si>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</si>
  <si>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</si>
  <si>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</si>
  <si>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</si>
  <si>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</si>
  <si>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</si>
  <si>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</si>
  <si>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</si>
  <si>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</si>
  <si>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</si>
  <si>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</si>
  <si>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</si>
  <si>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</si>
  <si>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</si>
  <si>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</si>
  <si>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</si>
  <si>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</si>
  <si>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</si>
  <si>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</si>
  <si>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</si>
  <si>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</si>
  <si>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</si>
  <si>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</si>
  <si>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</si>
  <si>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</si>
  <si>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</si>
  <si>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</si>
  <si>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</si>
  <si>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</si>
  <si>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</si>
  <si>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</si>
  <si>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</si>
  <si>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</si>
  <si>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</si>
  <si>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</si>
  <si>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</si>
  <si>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</si>
  <si>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</si>
  <si>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</si>
  <si>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</si>
  <si>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</si>
  <si>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</si>
  <si>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</si>
  <si>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</si>
  <si>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</si>
  <si>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</si>
  <si>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</si>
  <si>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</si>
  <si>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</si>
  <si>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</si>
  <si>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</si>
  <si>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</si>
  <si>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</si>
  <si>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</si>
  <si>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</si>
  <si>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</si>
  <si>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</si>
  <si>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</si>
  <si>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</si>
  <si>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</si>
  <si>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</si>
  <si>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</si>
  <si>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</si>
  <si>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</si>
  <si>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</si>
  <si>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</si>
  <si>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</si>
  <si>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</si>
  <si>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</si>
  <si>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</si>
  <si>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</si>
  <si>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</si>
  <si>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</si>
  <si>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</si>
  <si>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</si>
  <si>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</si>
  <si>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</si>
  <si>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</si>
  <si>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</si>
  <si>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</si>
  <si>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</si>
  <si>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</si>
  <si>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</si>
  <si>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</si>
  <si>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</si>
  <si>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</si>
  <si>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</si>
  <si>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</si>
  <si>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</si>
  <si>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</si>
  <si>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</si>
  <si>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</si>
  <si>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</si>
  <si>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</si>
  <si>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</si>
  <si>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</si>
  <si>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</si>
  <si>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</si>
  <si>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</si>
  <si>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</si>
  <si>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</si>
  <si>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</si>
  <si>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</si>
  <si>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</si>
  <si>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</si>
  <si>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</si>
  <si>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</si>
  <si>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</si>
  <si>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</si>
  <si>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</si>
  <si>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</si>
  <si>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</si>
  <si>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</si>
  <si>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</si>
  <si>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</si>
  <si>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</si>
  <si>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</si>
  <si>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</si>
  <si>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</si>
  <si>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</si>
  <si>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</si>
  <si>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</si>
  <si>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</si>
  <si>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</si>
  <si>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</si>
  <si>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</si>
  <si>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</si>
  <si>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</si>
  <si>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</si>
  <si>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</si>
  <si>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</si>
  <si>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</si>
  <si>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</si>
  <si>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</si>
  <si>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</si>
  <si>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</si>
  <si>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</si>
  <si>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</si>
  <si>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</si>
  <si>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</si>
  <si>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</si>
  <si>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</si>
  <si>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</si>
  <si>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</si>
  <si>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</si>
  <si>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</si>
  <si>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</si>
  <si>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</si>
  <si>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</si>
  <si>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</si>
  <si>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</si>
  <si>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</si>
  <si>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</si>
  <si>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</si>
  <si>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</si>
  <si>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</si>
  <si>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</si>
  <si>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</si>
  <si>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</si>
  <si>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</si>
  <si>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</si>
  <si>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</si>
  <si>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</si>
  <si>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</si>
  <si>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</si>
  <si>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</si>
  <si>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</si>
  <si>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</si>
  <si>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</si>
  <si>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</si>
  <si>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</si>
  <si>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</si>
  <si>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</si>
  <si>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</si>
  <si>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</si>
  <si>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</si>
  <si>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</si>
  <si>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</si>
  <si>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</si>
  <si>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</si>
  <si>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</si>
  <si>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</si>
  <si>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</si>
  <si>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</si>
  <si>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</si>
  <si>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</si>
  <si>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</si>
  <si>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</si>
  <si>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</si>
  <si>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</si>
  <si>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</si>
  <si>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</si>
  <si>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</si>
  <si>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</si>
  <si>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</si>
  <si>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</si>
  <si>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</si>
  <si>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</si>
  <si>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</si>
  <si>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</si>
  <si>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</si>
  <si>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</si>
  <si>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</si>
  <si>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</si>
  <si>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</si>
  <si>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</si>
  <si>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</si>
  <si>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</si>
  <si>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</si>
  <si>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</si>
  <si>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</si>
  <si>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</si>
  <si>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</si>
  <si>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</si>
  <si>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</si>
  <si>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</si>
  <si>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</si>
  <si>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</si>
  <si>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</si>
  <si>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</si>
  <si>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</si>
  <si>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</si>
  <si>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</si>
  <si>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</si>
  <si>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</si>
  <si>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</si>
  <si>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</si>
  <si>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</si>
  <si>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</si>
  <si>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</si>
  <si>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</si>
  <si>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</si>
  <si>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</si>
  <si>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</si>
  <si>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</si>
  <si>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</si>
  <si>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</si>
  <si>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</si>
  <si>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</si>
  <si>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</si>
  <si>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</si>
  <si>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</si>
  <si>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</si>
  <si>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</si>
  <si>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</si>
  <si>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</si>
  <si>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</si>
  <si>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</si>
  <si>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</si>
  <si>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</si>
  <si>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</si>
  <si>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</si>
  <si>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</si>
  <si>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</si>
  <si>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</si>
  <si>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</si>
  <si>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</si>
  <si>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</si>
  <si>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</si>
  <si>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</si>
  <si>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</si>
  <si>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</si>
  <si>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</si>
  <si>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</si>
  <si>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</si>
  <si>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</si>
  <si>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</si>
  <si>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</si>
  <si>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</si>
  <si>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</si>
  <si>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</si>
  <si>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</si>
  <si>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</si>
  <si>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</si>
  <si>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</si>
  <si>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</si>
  <si>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</si>
  <si>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</si>
  <si>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</si>
  <si>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</si>
  <si>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</si>
  <si>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</si>
  <si>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</si>
  <si>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</si>
  <si>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</si>
  <si>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</si>
  <si>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</si>
  <si>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</si>
  <si>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</si>
  <si>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</si>
  <si>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</si>
  <si>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</si>
  <si>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</si>
  <si>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</si>
  <si>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</si>
  <si>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</si>
  <si>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</si>
  <si>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</si>
  <si>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</si>
  <si>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</si>
  <si>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</si>
  <si>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</si>
  <si>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</si>
  <si>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</si>
  <si>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</si>
  <si>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</si>
  <si>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</si>
  <si>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</si>
  <si>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</si>
  <si>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</si>
  <si>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</si>
  <si>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</si>
  <si>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</si>
  <si>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</si>
  <si>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</si>
  <si>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</si>
  <si>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</si>
  <si>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</si>
  <si>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</si>
  <si>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</si>
  <si>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</si>
  <si>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</si>
  <si>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</si>
  <si>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</si>
  <si>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</si>
  <si>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</si>
  <si>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</si>
  <si>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</si>
  <si>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</si>
  <si>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</si>
  <si>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</si>
  <si>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</si>
  <si>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</si>
  <si>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</si>
  <si>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</si>
  <si>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</si>
  <si>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</si>
  <si>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</si>
  <si>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</si>
  <si>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</si>
  <si>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</si>
  <si>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</si>
  <si>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</si>
  <si>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</si>
  <si>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</si>
  <si>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</si>
  <si>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</si>
  <si>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</si>
  <si>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</si>
  <si>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</si>
  <si>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</si>
  <si>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</si>
  <si>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</si>
  <si>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</si>
  <si>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</si>
  <si>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</si>
  <si>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</si>
  <si>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</si>
  <si>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</si>
  <si>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</si>
  <si>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</si>
  <si>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</si>
  <si>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</si>
  <si>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</si>
  <si>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</si>
  <si>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</si>
  <si>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</si>
  <si>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</si>
  <si>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</si>
  <si>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</si>
  <si>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</si>
  <si>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</si>
  <si>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</si>
  <si>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</si>
  <si>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</si>
  <si>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</si>
  <si>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</si>
  <si>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</si>
  <si>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</si>
  <si>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</si>
  <si>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</si>
  <si>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</si>
  <si>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</si>
  <si>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</si>
  <si>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</si>
  <si>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</si>
  <si>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</si>
  <si>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</si>
  <si>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</si>
  <si>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</si>
  <si>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</si>
  <si>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</si>
  <si>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</si>
  <si>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</si>
  <si>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</si>
  <si>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</si>
  <si>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</si>
  <si>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</si>
  <si>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</si>
  <si>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</si>
  <si>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</si>
  <si>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</si>
  <si>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</si>
  <si>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</si>
  <si>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</si>
  <si>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</si>
  <si>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</si>
  <si>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</si>
  <si>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</si>
  <si>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</si>
  <si>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</si>
  <si>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</si>
  <si>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</si>
  <si>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</si>
  <si>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</si>
  <si>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</si>
  <si>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</si>
  <si>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</si>
  <si>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</si>
  <si>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</si>
  <si>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</si>
  <si>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</si>
  <si>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</si>
  <si>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</si>
  <si>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</si>
  <si>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</si>
  <si>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</si>
  <si>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</si>
  <si>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</si>
  <si>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</si>
  <si>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</si>
  <si>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</si>
  <si>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</si>
  <si>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</si>
  <si>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</si>
  <si>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</si>
  <si>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</si>
  <si>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</si>
  <si>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</si>
  <si>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</si>
  <si>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</si>
  <si>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</si>
  <si>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</si>
  <si>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</si>
  <si>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</si>
  <si>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</si>
  <si>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</si>
  <si>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</si>
  <si>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</si>
  <si>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</si>
  <si>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</si>
  <si>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</si>
  <si>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</si>
  <si>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</si>
  <si>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</si>
  <si>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</si>
  <si>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</si>
  <si>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</si>
  <si>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</si>
  <si>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</si>
  <si>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</si>
  <si>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</si>
  <si>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</si>
  <si>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</si>
  <si>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</si>
  <si>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</si>
  <si>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</si>
  <si>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</si>
  <si>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</si>
  <si>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</si>
  <si>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</si>
  <si>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</si>
  <si>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</si>
  <si>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</si>
  <si>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</si>
  <si>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</si>
  <si>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</si>
  <si>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</si>
  <si>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</si>
  <si>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</si>
  <si>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</si>
  <si>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</si>
  <si>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</si>
  <si>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</si>
  <si>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</si>
  <si>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</si>
  <si>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</si>
  <si>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</si>
  <si>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</si>
  <si>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</si>
  <si>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</si>
  <si>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</si>
  <si>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</si>
  <si>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</si>
  <si>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</si>
  <si>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</si>
  <si>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</si>
  <si>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</si>
  <si>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</si>
  <si>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</si>
  <si>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</si>
  <si>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</si>
  <si>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</si>
  <si>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</si>
  <si>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</si>
  <si>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</si>
  <si>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</si>
  <si>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</si>
  <si>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</si>
  <si>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</si>
  <si>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</si>
  <si>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</si>
  <si>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</si>
  <si>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</si>
  <si>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</si>
  <si>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</si>
  <si>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</si>
  <si>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</si>
  <si>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</si>
  <si>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</si>
  <si>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</si>
  <si>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</si>
  <si>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</si>
  <si>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</si>
  <si>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</si>
  <si>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</si>
  <si>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</si>
  <si>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</si>
  <si>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</si>
  <si>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</si>
  <si>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</si>
  <si>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</si>
  <si>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</si>
  <si>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</si>
  <si>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</si>
  <si>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</si>
  <si>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</si>
  <si>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</si>
  <si>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</si>
  <si>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</si>
  <si>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</si>
  <si>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</si>
  <si>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</si>
  <si>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</si>
  <si>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</si>
  <si>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</si>
  <si>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</si>
  <si>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</si>
  <si>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</si>
  <si>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</si>
  <si>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</si>
  <si>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</si>
  <si>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</si>
  <si>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</si>
  <si>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</si>
  <si>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</si>
  <si>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</si>
  <si>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</si>
  <si>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</si>
  <si>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</si>
  <si>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</si>
  <si>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</si>
  <si>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</si>
  <si>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</si>
  <si>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</si>
  <si>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</si>
  <si>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</si>
  <si>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</si>
  <si>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</si>
  <si>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</si>
  <si>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</si>
  <si>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</si>
  <si>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</si>
  <si>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</si>
  <si>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</si>
  <si>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</si>
  <si>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</si>
  <si>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</si>
  <si>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</si>
  <si>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</si>
  <si>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</si>
  <si>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</si>
  <si>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</si>
  <si>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</si>
  <si>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</si>
  <si>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</si>
  <si>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</si>
  <si>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</si>
  <si>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</si>
  <si>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</si>
  <si>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</si>
  <si>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</si>
  <si>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</si>
  <si>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</si>
  <si>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</si>
  <si>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</si>
  <si>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</si>
  <si>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</si>
  <si>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</si>
  <si>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</si>
  <si>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</si>
  <si>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</si>
  <si>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</si>
  <si>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</si>
  <si>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</si>
  <si>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</si>
  <si>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</si>
  <si>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</si>
  <si>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</si>
  <si>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</si>
  <si>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</si>
  <si>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</si>
  <si>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</si>
  <si>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</si>
  <si>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</si>
  <si>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</si>
  <si>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</si>
  <si>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</si>
  <si>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</si>
  <si>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</si>
  <si>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</si>
  <si>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</si>
  <si>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</si>
  <si>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</si>
  <si>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</si>
  <si>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</si>
  <si>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</si>
  <si>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</si>
  <si>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</si>
  <si>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</si>
  <si>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</si>
  <si>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</si>
  <si>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</si>
  <si>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</si>
  <si>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</si>
  <si>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</si>
  <si>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</si>
  <si>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</si>
  <si>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</si>
  <si>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</si>
  <si>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</si>
  <si>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</si>
  <si>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</si>
  <si>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</si>
  <si>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</si>
  <si>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</si>
  <si>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</si>
  <si>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</si>
  <si>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</si>
  <si>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</si>
  <si>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</si>
  <si>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</si>
  <si>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</si>
  <si>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</si>
  <si>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</si>
  <si>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</si>
  <si>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</si>
  <si>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</si>
  <si>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</si>
  <si>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</si>
  <si>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</si>
  <si>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</si>
  <si>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</si>
  <si>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</si>
  <si>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</si>
  <si>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</si>
  <si>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</si>
  <si>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</si>
  <si>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</si>
  <si>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</si>
  <si>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</si>
  <si>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</si>
  <si>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</si>
  <si>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</si>
  <si>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</si>
  <si>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</si>
  <si>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</si>
  <si>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</si>
  <si>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</si>
  <si>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</si>
  <si>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</si>
  <si>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</si>
  <si>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</si>
  <si>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</si>
  <si>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</si>
  <si>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</si>
  <si>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</si>
  <si>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</si>
  <si>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</si>
  <si>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</si>
  <si>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</si>
  <si>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</si>
  <si>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</si>
  <si>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</si>
  <si>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</si>
  <si>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</si>
  <si>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</si>
  <si>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</si>
  <si>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</si>
  <si>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</si>
  <si>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</si>
  <si>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</si>
  <si>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</si>
  <si>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</si>
  <si>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</si>
  <si>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</si>
  <si>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</si>
  <si>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</si>
  <si>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</si>
  <si>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</si>
  <si>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</si>
  <si>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</si>
  <si>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</si>
  <si>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</si>
  <si>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</si>
  <si>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</si>
  <si>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</si>
  <si>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</si>
  <si>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</si>
  <si>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</si>
  <si>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</si>
  <si>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</si>
  <si>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</si>
  <si>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</si>
  <si>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</si>
  <si>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</si>
  <si>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</si>
  <si>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</si>
  <si>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</si>
  <si>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</si>
  <si>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</si>
  <si>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</si>
  <si>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</si>
  <si>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</si>
  <si>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</si>
  <si>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</si>
  <si>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</si>
  <si>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</si>
  <si>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</si>
  <si>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</si>
  <si>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</si>
  <si>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</si>
  <si>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</si>
  <si>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</si>
  <si>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</si>
  <si>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</si>
  <si>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</si>
  <si>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</si>
  <si>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</si>
  <si>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</si>
  <si>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</si>
  <si>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</si>
  <si>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</si>
  <si>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</si>
  <si>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</si>
  <si>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</si>
  <si>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</si>
  <si>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</si>
  <si>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</si>
  <si>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</si>
  <si>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</si>
  <si>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</si>
  <si>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</si>
  <si>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</si>
  <si>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</si>
  <si>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</si>
  <si>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</si>
  <si>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</si>
  <si>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</si>
  <si>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</si>
  <si>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</si>
  <si>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</si>
  <si>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</si>
  <si>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</si>
  <si>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</si>
  <si>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</si>
  <si>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</si>
  <si>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</si>
  <si>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</si>
  <si>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</si>
  <si>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</si>
  <si>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</si>
  <si>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</si>
  <si>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</si>
  <si>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</si>
  <si>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</si>
  <si>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</si>
  <si>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</si>
  <si>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</si>
  <si>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</si>
  <si>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</si>
  <si>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</si>
  <si>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</si>
  <si>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</si>
  <si>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</si>
  <si>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</si>
  <si>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</si>
  <si>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</si>
  <si>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</si>
  <si>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</si>
  <si>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</si>
  <si>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</si>
  <si>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</si>
  <si>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</si>
  <si>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</si>
  <si>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</si>
  <si>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</si>
  <si>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</si>
  <si>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</si>
  <si>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</si>
  <si>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</si>
  <si>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</si>
  <si>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</si>
  <si>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</si>
  <si>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</si>
  <si>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</si>
  <si>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</si>
  <si>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</si>
  <si>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</si>
  <si>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</si>
  <si>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</si>
  <si>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</si>
  <si>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</si>
  <si>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</si>
  <si>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</si>
  <si>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</si>
  <si>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</si>
  <si>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</si>
  <si>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</si>
  <si>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</si>
  <si>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</si>
  <si>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</si>
  <si>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</si>
  <si>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</si>
  <si>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</si>
  <si>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</si>
  <si>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</si>
  <si>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</si>
  <si>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</si>
  <si>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</si>
  <si>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</si>
  <si>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</si>
  <si>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</si>
  <si>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</si>
  <si>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</si>
  <si>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</si>
  <si>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</si>
  <si>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</si>
  <si>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</si>
  <si>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</si>
  <si>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</si>
  <si>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</si>
  <si>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</si>
  <si>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</si>
  <si>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</si>
  <si>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</si>
  <si>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</si>
  <si>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</si>
  <si>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</si>
  <si>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</si>
  <si>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</si>
  <si>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</si>
  <si>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</si>
  <si>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</si>
  <si>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</si>
  <si>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</si>
  <si>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</si>
  <si>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</si>
  <si>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</si>
  <si>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</si>
  <si>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</si>
  <si>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</si>
  <si>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</si>
  <si>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</si>
  <si>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</si>
  <si>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</si>
  <si>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</si>
  <si>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</si>
  <si>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</si>
  <si>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</si>
  <si>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</si>
  <si>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</si>
  <si>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</si>
  <si>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</si>
  <si>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</si>
  <si>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</si>
  <si>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</si>
  <si>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</si>
  <si>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</si>
  <si>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</si>
  <si>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</si>
  <si>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</si>
  <si>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</si>
  <si>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</si>
  <si>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</si>
  <si>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</si>
  <si>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</si>
  <si>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</si>
  <si>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</si>
  <si>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</si>
  <si>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</si>
  <si>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</si>
  <si>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</si>
  <si>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</si>
  <si>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</si>
  <si>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</si>
  <si>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</si>
  <si>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</si>
  <si>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</si>
  <si>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</si>
  <si>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</si>
  <si>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</si>
  <si>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</si>
  <si>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</si>
  <si>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</si>
  <si>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</si>
  <si>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</si>
  <si>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PCM-20251026-00002190</t>
  </si>
  <si>
    <t>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</si>
  <si>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</si>
  <si>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</si>
  <si>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</si>
  <si>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</si>
  <si>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</si>
  <si>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</si>
  <si>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PCM-20251026-00001906</t>
  </si>
  <si>
    <t xml:space="preserve">SCECO failure and no parking to connect PG as the site is located near to haram, Team complaining issue to SCECO Company with O# 55200805 and waiting for response </t>
  </si>
  <si>
    <t>PCM-20251026-00002184</t>
  </si>
  <si>
    <t xml:space="preserve">TE issue ( D-CHANNEL FAILURE ) alarm active TE Team facing access issue as Site located at haram tunnel and need crane for TS </t>
  </si>
  <si>
    <t>TT-20251025-01764, NO PCM</t>
  </si>
  <si>
    <t>N/A</t>
  </si>
  <si>
    <t>EM Team moved ETA: 40 min</t>
  </si>
  <si>
    <t>TT-20251026-00150</t>
  </si>
  <si>
    <t>5g cell down due to rectifier module faulty, rectifier module under repair arrangement / ETA 130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</si>
</sst>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3" totalsRowShown="0" headerRowDxfId="157" dataDxfId="156" headerRowBorderDxfId="154" tableBorderDxfId="155" totalsRowBorderDxfId="153">
  <autoFilter ref="A1:CJ21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0" totalsRowShown="0" headerRowDxfId="48" dataDxfId="47" headerRowBorderDxfId="45" tableBorderDxfId="46" totalsRowBorderDxfId="44">
  <autoFilter ref="A1:L21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5" totalsRowShown="0" headerRowDxfId="31" dataDxfId="30" headerRowBorderDxfId="28" tableBorderDxfId="29">
  <autoFilter ref="A1:L45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2" totalsRowShown="0" headerRowDxfId="15" dataDxfId="14" headerRowBorderDxfId="12" tableBorderDxfId="13">
  <autoFilter ref="A1:L12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293.94222222222015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13.447233796294313</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45956.890648148146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45956.890648148146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45956.890648148146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45956.890648148146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45956.890648148146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45956.890648148146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45956.890648148146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45956.890648148146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45956.890648148146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45956.890648148146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45956.890648148146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45956.890648148146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45956.890648148146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45956.890648148146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45956.890648148146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45956.890648148146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45956.890648148146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45956.890648148146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45956.890648148146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45956.890648148146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45956.890648148146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45956.890648148146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45956.890648148146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45956.890648148146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45956.890648148146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45956.890648148146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45956.890648148146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45956.890648148146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45956.890648148146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45956.890648148146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45956.890648148146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45956.890648148146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45956.890648148146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45956.890648148146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45956.890648148146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45956.890648148146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45956.890648148146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45956.890648148146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45956.890648148146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45956.890648148146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45956.890648148146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45956.890648148146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45956.890648148146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45956.890648148146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45956.890648148146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45956.890648148146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45956.890648148146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45956.890648148146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45956.890648148146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45956.890648148146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45956.890648148146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45956.890648148146</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45956.890648148146</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076AC202-94E8-4334-9A3F-AEAA292C07B0}"/>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3"/>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7.19921875"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131.89081018518482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45956.890648148146</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45956.890648148146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45956.890648148146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45956.890648148146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45956.890648148146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45956.890648148146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45956.890648148146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45956.890648148146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45956.890648148146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45956.890648148146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45956.890648148146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45956.890648148146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45956.890648148146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45956.890648148146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45956.890648148146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45956.890648148146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45956.890648148146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45956.890648148146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45956.890648148146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45956.890648148146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45956.890648148146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45956.890648148146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45956.890648148146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45956.890648148146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45956.890648148146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45956.890648148146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45956.890648148146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45956.890648148146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45956.890648148146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45956.890648148146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45956.890648148146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45956.890648148146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45956.890648148146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45956.890648148146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45956.890648148146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45956.890648148146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45956.890648148146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45956.890648148146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45956.890648148146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45956.890648148146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45956.890648148146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45956.890648148146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45956.890648148146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45956.890648148146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45956.890648148146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45956.890648148146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45956.890648148146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45956.890648148146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45956.890648148146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45956.890648148146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45956.890648148146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45956.890648148146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45956.890648148146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45956.890648148146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45956.890648148146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45956.890648148146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45956.890648148146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45956.890648148146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45956.890648148146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45956.890648148146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45956.890648148146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45956.890648148146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45956.890648148146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45956.890648148146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45956.890648148146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61"/>
      <c r="B69" s="162" t="str">
        <f>IFERROR(VLOOKUP(D69,DB!A:K,11,0),"")</f>
        <v/>
      </c>
      <c r="C69" s="162"/>
      <c r="D69" s="162"/>
      <c r="E69" s="163"/>
      <c r="F69" s="164"/>
      <c r="G69" s="165">
        <f ca="1">IFERROR(NOW()-F69,"-")</f>
        <v>45956.890648148146</v>
      </c>
      <c r="H69" s="164"/>
      <c r="I69" s="162" t="str">
        <f>IFERROR(VLOOKUP(D69,DB!A:F,6,0),"")</f>
        <v/>
      </c>
      <c r="J69" s="162" t="str">
        <f>IFERROR(VLOOKUP(D69,DB!A:G,7,0),"")</f>
        <v/>
      </c>
      <c r="K69" s="166"/>
      <c r="L69" s="162" t="str">
        <f>IFERROR(VLOOKUP(D69,DB!A:I,9,0),"")</f>
        <v/>
      </c>
      <c r="M69" s="162"/>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62"/>
      <c r="AL69" s="162"/>
      <c r="AM69" s="162"/>
      <c r="AN69" s="162"/>
      <c r="AO69" s="162"/>
      <c r="AP69" s="162"/>
      <c r="AQ69" s="162"/>
      <c r="AR69" s="162"/>
      <c r="AS69" s="162"/>
      <c r="AT69" s="162"/>
      <c r="AU69" s="162"/>
      <c r="AV69" s="162"/>
      <c r="AW69" s="162"/>
      <c r="AX69" s="162"/>
      <c r="AY69" s="162"/>
      <c r="AZ69" s="162"/>
      <c r="BA69" s="162"/>
      <c r="BB69" s="162"/>
      <c r="BC69" s="162"/>
      <c r="BD69" s="162"/>
      <c r="BE69" s="162"/>
      <c r="BF69" s="162"/>
      <c r="BG69" s="162"/>
      <c r="BH69" s="162"/>
      <c r="BI69" s="162"/>
      <c r="BJ69" s="162"/>
      <c r="BK69" s="162"/>
      <c r="BL69" s="162"/>
      <c r="BM69" s="162"/>
      <c r="BN69" s="162"/>
      <c r="BO69" s="162"/>
      <c r="BP69" s="162"/>
      <c r="BQ69" s="162"/>
      <c r="BR69" s="162"/>
      <c r="BS69" s="162"/>
      <c r="BT69" s="162"/>
      <c r="BU69" s="162"/>
      <c r="BV69" s="162"/>
      <c r="BW69" s="162"/>
      <c r="BX69" s="162"/>
      <c r="BY69" s="162"/>
      <c r="BZ69" s="162"/>
      <c r="CA69" s="162"/>
      <c r="CB69" s="162"/>
      <c r="CC69" s="162"/>
      <c r="CD69" s="162"/>
      <c r="CE69" s="162"/>
      <c r="CF69" s="162"/>
      <c r="CG69" s="162"/>
      <c r="CH69" s="162"/>
      <c r="CI69" s="162"/>
      <c r="CJ69" s="167"/>
    </row>
    <row r="70" spans="1:88" ht="31.5" customHeight="1">
      <c r="A70" s="113"/>
      <c r="B70" s="18" t="str">
        <f>IFERROR(VLOOKUP(D70,DB!A:K,11,0),"")</f>
        <v/>
      </c>
      <c r="C70" s="18"/>
      <c r="D70" s="18"/>
      <c r="E70" s="114"/>
      <c r="F70" s="115"/>
      <c r="G70" s="116">
        <f ca="1">IFERROR(NOW()-F70,"-")</f>
        <v>45956.890648148146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45956.890648148146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45956.890648148146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45956.890648148146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45956.890648148146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45956.890648148146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45956.890648148146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45956.890648148146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45956.890648148146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45956.890648148146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45956.890648148146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45956.890648148146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45956.890648148146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45956.890648148146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45956.890648148146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45956.890648148146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45956.890648148146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45956.890648148146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45956.890648148146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45956.890648148146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45956.890648148146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45956.890648148146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45956.890648148146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45956.890648148146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45956.890648148146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45956.890648148146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45956.890648148146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45956.890648148146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45956.890648148146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45956.890648148146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45956.890648148146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45956.890648148146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45956.890648148146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45956.890648148146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45956.890648148146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45956.890648148146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45956.890648148146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45956.890648148146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45956.890648148146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45956.890648148146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45956.890648148146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45956.890648148146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45956.890648148146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45956.890648148146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45956.890648148146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45956.890648148146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45956.890648148146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45956.890648148146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45956.890648148146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45956.890648148146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45956.890648148146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45956.890648148146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45956.890648148146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45956.890648148146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45956.890648148146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45956.890648148146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45956.890648148146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45956.890648148146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45956.890648148146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45956.890648148146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45956.890648148146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45956.890648148146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45956.890648148146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45956.890648148146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45956.890648148146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45956.890648148146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45956.890648148146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45956.890648148146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45956.890648148146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45956.890648148146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45956.890648148146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45956.890648148146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45956.890648148146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45956.890648148146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45956.890648148146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45956.890648148146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45956.890648148146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45956.890648148146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45956.890648148146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45956.890648148146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45956.890648148146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45956.890648148146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45956.890648148146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45956.890648148146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45956.890648148146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45956.890648148146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45956.890648148146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45956.890648148146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45956.890648148146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45956.890648148146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45956.890648148146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45956.890648148146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45956.890648148146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45956.890648148146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45956.890648148146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45956.890648148146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45956.890648148146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45956.890648148146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45956.890648148146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45956.890648148146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45956.890648148146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45956.890648148146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45956.890648148146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45956.890648148146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45956.890648148146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45956.890648148146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45956.890648148146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45956.890648148146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45956.890648148146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45956.890648148146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45956.890648148146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45956.890648148146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45956.890648148146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45956.890648148146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45956.890648148146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45956.890648148146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45956.890648148146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45956.890648148146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45956.890648148146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45956.890648148146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45956.890648148146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45956.890648148146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45956.890648148146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45956.890648148146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45956.890648148146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45956.890648148146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45956.890648148146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45956.890648148146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45956.890648148146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45956.890648148146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45956.890648148146</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45956.890648148146</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45956.890648148146</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45956.890648148146</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45956.890648148146</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45956.890648148146</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45956.890648148146</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45956.890648148146</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45956.890648148146</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45956.890648148146</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45956.890648148146</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45956.890648148146</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45956.890648148146</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61"/>
      <c r="B213" s="162" t="str">
        <f>IFERROR(VLOOKUP(D213,DB!A:K,11,0),"")</f>
        <v/>
      </c>
      <c r="C213" s="162"/>
      <c r="D213" s="162"/>
      <c r="E213" s="163"/>
      <c r="F213" s="164"/>
      <c r="G213" s="165">
        <f ca="1">IFERROR(NOW()-F213,"-")</f>
        <v>45956.890648148146</v>
      </c>
      <c r="H213" s="164"/>
      <c r="I213" s="162" t="str">
        <f>IFERROR(VLOOKUP(D213,DB!A:F,6,0),"")</f>
        <v/>
      </c>
      <c r="J213" s="162" t="str">
        <f>IFERROR(VLOOKUP(D213,DB!A:G,7,0),"")</f>
        <v/>
      </c>
      <c r="K213" s="166"/>
      <c r="L213" s="162" t="str">
        <f>IFERROR(VLOOKUP(D213,DB!A:I,9,0),"")</f>
        <v/>
      </c>
      <c r="M213" s="162"/>
      <c r="N213" s="162"/>
      <c r="O213" s="162"/>
      <c r="P213" s="162"/>
      <c r="Q213" s="162"/>
      <c r="R213" s="162"/>
      <c r="S213" s="162"/>
      <c r="T213" s="162"/>
      <c r="U213" s="162"/>
      <c r="V213" s="162"/>
      <c r="W213" s="162"/>
      <c r="X213" s="162"/>
      <c r="Y213" s="162"/>
      <c r="Z213" s="162"/>
      <c r="AA213" s="162"/>
      <c r="AB213" s="162"/>
      <c r="AC213" s="162"/>
      <c r="AD213" s="162"/>
      <c r="AE213" s="162"/>
      <c r="AF213" s="162"/>
      <c r="AG213" s="162"/>
      <c r="AH213" s="162"/>
      <c r="AI213" s="162"/>
      <c r="AJ213" s="162"/>
      <c r="AK213" s="162"/>
      <c r="AL213" s="162"/>
      <c r="AM213" s="162"/>
      <c r="AN213" s="162"/>
      <c r="AO213" s="162"/>
      <c r="AP213" s="162"/>
      <c r="AQ213" s="162"/>
      <c r="AR213" s="162"/>
      <c r="AS213" s="162"/>
      <c r="AT213" s="162"/>
      <c r="AU213" s="162"/>
      <c r="AV213" s="162"/>
      <c r="AW213" s="162"/>
      <c r="AX213" s="162"/>
      <c r="AY213" s="162"/>
      <c r="AZ213" s="162"/>
      <c r="BA213" s="162"/>
      <c r="BB213" s="162"/>
      <c r="BC213" s="162"/>
      <c r="BD213" s="162"/>
      <c r="BE213" s="162"/>
      <c r="BF213" s="162"/>
      <c r="BG213" s="162"/>
      <c r="BH213" s="162"/>
      <c r="BI213" s="162"/>
      <c r="BJ213" s="162"/>
      <c r="BK213" s="162"/>
      <c r="BL213" s="162"/>
      <c r="BM213" s="162"/>
      <c r="BN213" s="162"/>
      <c r="BO213" s="162"/>
      <c r="BP213" s="162"/>
      <c r="BQ213" s="162"/>
      <c r="BR213" s="162"/>
      <c r="BS213" s="162"/>
      <c r="BT213" s="162"/>
      <c r="BU213" s="162"/>
      <c r="BV213" s="162"/>
      <c r="BW213" s="162"/>
      <c r="BX213" s="162"/>
      <c r="BY213" s="162"/>
      <c r="BZ213" s="162"/>
      <c r="CA213" s="162"/>
      <c r="CB213" s="162"/>
      <c r="CC213" s="162"/>
      <c r="CD213" s="162"/>
      <c r="CE213" s="162"/>
      <c r="CF213" s="162"/>
      <c r="CG213" s="162"/>
      <c r="CH213" s="162"/>
      <c r="CI213" s="162"/>
      <c r="CJ213" s="167"/>
    </row>
  </sheetData>
  <dataValidations count="2">
    <dataValidation allowBlank="1" showInputMessage="1" showErrorMessage="1" sqref="E1" xr:uid="{4D935161-CDD3-4592-B877-3FB59C99E142}"/>
    <dataValidation type="list" allowBlank="1" showInputMessage="1" showErrorMessage="1" sqref="E3:E21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45956.890648148146</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45956.890648148146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45956.890648148146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45956.890648148146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45956.890648148146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45956.890648148146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45956.890648148146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45956.890648148146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45956.890648148146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45956.890648148146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45956.890648148146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45956.890648148146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45956.890648148146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45956.890648148146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45956.890648148146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45956.890648148146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45956.890648148146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45956.890648148146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45956.890648148146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45956.890648148146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45956.890648148146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45956.890648148146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45956.890648148146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45956.890648148146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45956.890648148146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45956.890648148146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45956.890648148146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45956.890648148146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45956.890648148146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45956.890648148146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45956.890648148146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45956.890648148146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45956.890648148146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45956.890648148146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45956.890648148146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45956.890648148146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45956.890648148146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45956.890648148146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45956.890648148146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45956.890648148146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45956.890648148146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45956.890648148146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45956.890648148146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45956.890648148146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45956.890648148146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45956.890648148146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45956.890648148146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45956.890648148146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45956.890648148146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45956.890648148146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45956.890648148146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45956.890648148146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45956.890648148146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45956.890648148146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45956.890648148146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45956.890648148146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45956.890648148146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45956.890648148146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45956.890648148146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45956.890648148146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45956.890648148146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45956.890648148146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45956.890648148146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45956.890648148146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45956.890648148146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45956.890648148146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45956.890648148146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45956.890648148146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45956.890648148146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45956.890648148146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45956.890648148146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45956.890648148146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45956.890648148146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45956.890648148146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45956.890648148146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45956.890648148146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45956.890648148146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45956.890648148146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45956.890648148146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45956.890648148146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45956.890648148146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45956.890648148146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45956.890648148146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45956.890648148146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45956.890648148146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45956.890648148146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45956.890648148146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45956.890648148146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45956.890648148146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45956.890648148146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45956.890648148146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45956.890648148146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45956.890648148146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45956.890648148146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45956.890648148146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45956.890648148146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45956.890648148146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45956.890648148146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45956.890648148146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45956.890648148146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45956.890648148146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45956.890648148146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45956.890648148146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45956.890648148146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45956.890648148146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45956.890648148146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45956.890648148146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45956.890648148146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45956.890648148146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45956.890648148146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45956.890648148146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45956.890648148146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45956.890648148146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45956.890648148146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45956.890648148146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45956.890648148146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45956.890648148146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45956.890648148146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45956.890648148146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45956.890648148146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45956.890648148146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45956.890648148146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45956.890648148146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45956.890648148146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45956.890648148146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45956.890648148146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45956.890648148146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45956.890648148146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45956.890648148146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45956.890648148146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45956.890648148146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45956.890648148146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45956.890648148146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45956.890648148146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45956.890648148146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45956.890648148146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45956.890648148146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45956.890648148146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45956.890648148146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45956.890648148146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45956.890648148146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45956.890648148146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45956.890648148146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45956.890648148146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45956.890648148146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45956.890648148146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45956.890648148146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45956.890648148146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45956.890648148146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45956.890648148146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45956.890648148146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45956.890648148146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45956.890648148146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45956.890648148146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45956.890648148146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45956.890648148146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45956.890648148146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45956.890648148146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45956.890648148146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45956.890648148146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45956.890648148146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45956.890648148146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45956.890648148146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45956.890648148146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45956.890648148146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45956.890648148146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45956.890648148146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45956.890648148146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45956.890648148146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45956.890648148146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45956.890648148146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45956.890648148146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45956.890648148146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45956.890648148146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45956.890648148146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45956.890648148146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45956.890648148146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45956.890648148146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45956.890648148146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45956.890648148146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45956.890648148146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45956.890648148146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45956.890648148146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45956.890648148146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45956.890648148146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45956.890648148146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45956.890648148146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45956.890648148146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45956.890648148146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45956.890648148146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45956.890648148146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45956.890648148146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45956.890648148146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45956.890648148146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45956.890648148146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45956.890648148146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45956.890648148146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45956.890648148146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45956.890648148146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45956.890648148146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45956.890648148146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45956.890648148146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45956.890648148146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45956.890648148146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45956.890648148146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45956.890648148146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45956.890648148146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45956.890648148146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45956.890648148146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45956.890648148146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45956.890648148146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45956.890648148146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45956.890648148146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45956.890648148146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45956.890648148146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45956.890648148146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45956.890648148146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45956.890648148146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45956.890648148146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45956.890648148146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45956.890648148146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45956.890648148146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45956.890648148146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45956.890648148146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45956.890648148146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45956.890648148146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45956.890648148146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45956.890648148146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45956.890648148146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45956.890648148146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45956.890648148146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45956.890648148146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45956.890648148146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45956.890648148146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45956.890648148146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45956.890648148146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45956.890648148146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45956.890648148146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45956.890648148146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45956.890648148146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45956.890648148146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45956.890648148146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45956.890648148146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45956.890648148146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45956.890648148146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45956.890648148146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45956.890648148146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45956.890648148146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45956.890648148146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45956.890648148146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45956.890648148146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45956.890648148146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45956.890648148146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45956.890648148146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45956.890648148146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45956.890648148146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45956.890648148146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45956.890648148146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45956.890648148146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45956.890648148146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45956.890648148146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45956.890648148146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45956.890648148146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45956.890648148146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45956.890648148146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45956.890648148146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45956.890648148146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45956.890648148146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45956.890648148146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45956.890648148146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45956.890648148146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45956.890648148146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45956.890648148146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45956.890648148146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45956.890648148146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45956.890648148146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45956.890648148146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45956.890648148146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45956.890648148146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45956.890648148146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45956.890648148146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45956.890648148146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45956.890648148146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45956.890648148146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45956.890648148146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45956.890648148146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45956.890648148146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45956.890648148146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45956.890648148146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45956.890648148146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45956.890648148146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45956.890648148146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45956.890648148146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45956.890648148146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45956.890648148146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45956.890648148146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45956.890648148146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45956.890648148146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45956.890648148146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45956.890648148146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45956.890648148146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45956.890648148146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45956.890648148146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45956.890648148146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45956.890648148146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45956.890648148146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45956.890648148146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45956.890648148146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45956.890648148146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45956.890648148146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45956.890648148146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45956.890648148146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45956.890648148146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45956.890648148146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45956.890648148146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45956.890648148146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45956.890648148146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45956.890648148146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45956.890648148146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45956.890648148146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45956.890648148146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45956.890648148146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45956.890648148146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45956.890648148146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45956.890648148146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45956.890648148146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45956.890648148146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45956.890648148146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45956.890648148146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45956.890648148146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45956.890648148146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45956.890648148146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45956.890648148146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45956.890648148146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45956.890648148146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45956.890648148146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45956.890648148146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45956.890648148146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45956.890648148146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45956.890648148146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45956.890648148146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45956.890648148146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45956.890648148146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45956.890648148146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45956.890648148146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45956.890648148146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45956.890648148146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45956.890648148146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45956.890648148146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45956.890648148146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45956.890648148146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45956.890648148146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45956.890648148146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45956.890648148146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45956.890648148146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45956.890648148146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45956.890648148146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45956.890648148146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45956.890648148146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45956.890648148146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45956.890648148146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45956.890648148146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45956.890648148146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45956.890648148146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45956.890648148146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45956.890648148146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45956.890648148146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45956.890648148146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45956.890648148146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45956.890648148146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45956.890648148146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45956.890648148146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45956.890648148146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45956.890648148146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45956.890648148146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45956.890648148146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45956.890648148146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45956.890648148146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45956.890648148146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45956.890648148146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45956.890648148146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45956.890648148146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45956.890648148146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45956.890648148146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45956.890648148146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45956.890648148146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45956.890648148146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45956.890648148146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45956.890648148146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45956.890648148146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45956.890648148146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45956.890648148146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45956.890648148146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45956.890648148146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45956.890648148146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45956.890648148146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45956.890648148146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45956.890648148146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45956.890648148146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45956.890648148146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45956.890648148146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45956.890648148146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45956.890648148146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45956.890648148146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45956.890648148146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45956.890648148146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45956.890648148146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45956.890648148146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45956.890648148146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45956.890648148146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45956.890648148146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45956.890648148146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45956.890648148146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45956.890648148146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45956.890648148146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45956.890648148146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45956.890648148146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45956.890648148146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45956.890648148146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45956.890648148146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45956.890648148146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45956.890648148146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45956.890648148146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45956.890648148146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45956.890648148146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45956.890648148146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45956.890648148146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45956.890648148146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45956.890648148146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45956.890648148146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45956.890648148146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45956.890648148146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45956.890648148146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45956.890648148146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45956.890648148146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45956.890648148146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45956.890648148146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45956.890648148146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45956.890648148146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45956.890648148146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45956.890648148146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45956.890648148146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45956.890648148146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45956.890648148146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45956.890648148146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45956.890648148146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45956.890648148146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45956.890648148146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45956.890648148146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45956.890648148146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45956.890648148146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45956.890648148146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45956.890648148146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45956.890648148146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45956.890648148146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45956.890648148146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45956.890648148146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45956.890648148146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45956.890648148146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45956.890648148146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45956.890648148146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45956.890648148146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45956.890648148146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45956.890648148146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45956.890648148146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45956.890648148146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45956.890648148146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45956.890648148146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45956.890648148146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45956.890648148146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45956.890648148146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45956.890648148146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45956.890648148146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45956.890648148146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45956.890648148146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45956.890648148146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45956.890648148146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45956.890648148146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45956.890648148146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45956.890648148146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45956.890648148146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45956.890648148146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45956.890648148146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45956.890648148146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45956.890648148146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45956.890648148146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45956.890648148146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45956.890648148146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45956.890648148146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45956.890648148146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45956.890648148146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45956.890648148146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45956.890648148146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45956.890648148146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45956.890648148146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45956.890648148146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45956.890648148146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45956.890648148146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45956.890648148146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45956.890648148146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45956.890648148146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45956.890648148146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45956.890648148146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45956.890648148146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45956.890648148146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45956.890648148146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45956.890648148146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45956.890648148146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45956.890648148146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45956.890648148146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45956.890648148146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45956.890648148146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45956.890648148146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45956.890648148146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45956.890648148146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45956.890648148146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45956.890648148146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45956.890648148146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45956.890648148146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45956.890648148146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45956.890648148146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45956.890648148146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45956.890648148146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45956.890648148146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45956.890648148146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45956.890648148146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45956.890648148146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45956.890648148146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45956.890648148146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45956.890648148146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45956.890648148146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45956.890648148146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45956.890648148146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45956.890648148146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45956.890648148146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45956.890648148146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45956.890648148146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45956.890648148146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45956.890648148146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45956.890648148146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45956.890648148146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45956.890648148146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45956.890648148146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45956.890648148146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45956.890648148146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45956.890648148146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45956.890648148146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45956.890648148146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45956.890648148146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45956.890648148146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45956.890648148146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45956.890648148146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45956.890648148146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45956.890648148146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45956.890648148146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45956.890648148146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45956.890648148146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45956.890648148146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45956.890648148146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45956.890648148146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45956.890648148146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45956.890648148146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45956.890648148146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45956.890648148146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45956.890648148146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45956.890648148146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45956.890648148146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45956.890648148146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45956.890648148146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45956.890648148146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45956.890648148146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45956.890648148146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45956.890648148146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45956.890648148146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45956.890648148146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45956.890648148146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45956.890648148146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45956.890648148146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45956.890648148146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45956.890648148146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45956.890648148146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45956.890648148146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45956.890648148146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45956.890648148146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45956.890648148146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45956.890648148146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45956.890648148146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45956.890648148146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45956.890648148146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45956.890648148146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45956.890648148146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45956.890648148146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45956.890648148146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45956.890648148146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45956.890648148146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45956.890648148146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45956.890648148146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45956.890648148146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45956.890648148146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45956.890648148146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45956.890648148146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45956.890648148146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45956.890648148146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45956.890648148146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45956.890648148146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45956.890648148146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45956.890648148146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45956.890648148146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45956.890648148146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45956.890648148146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45956.890648148146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45956.890648148146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45956.890648148146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45956.890648148146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45956.890648148146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45956.890648148146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45956.890648148146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45956.890648148146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45956.890648148146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45956.890648148146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45956.890648148146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45956.890648148146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45956.890648148146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45956.890648148146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45956.890648148146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45956.890648148146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45956.890648148146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45956.890648148146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45956.890648148146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45956.890648148146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45956.890648148146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45956.890648148146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45956.890648148146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45956.890648148146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45956.890648148146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45956.890648148146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45956.890648148146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45956.890648148146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45956.890648148146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45956.890648148146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45956.890648148146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45956.890648148146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45956.890648148146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45956.890648148146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45956.890648148146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45956.890648148146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45956.890648148146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45956.890648148146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45956.890648148146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45956.890648148146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45956.890648148146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45956.890648148146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45956.890648148146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45956.890648148146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45956.890648148146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45956.890648148146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45956.890648148146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45956.890648148146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45956.890648148146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45956.890648148146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45956.890648148146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45956.890648148146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45956.890648148146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45956.890648148146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45956.890648148146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45956.890648148146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45956.890648148146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45956.890648148146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45956.890648148146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45956.890648148146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45956.890648148146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45956.890648148146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45956.890648148146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45956.890648148146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45956.890648148146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45956.890648148146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45956.890648148146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45956.890648148146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45956.890648148146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45956.890648148146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45956.890648148146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45956.890648148146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45956.890648148146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45956.890648148146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45956.890648148146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45956.890648148146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45956.890648148146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45956.890648148146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45956.890648148146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45956.890648148146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45956.890648148146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45956.890648148146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45956.890648148146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45956.890648148146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45956.890648148146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45956.890648148146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45956.890648148146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45956.890648148146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45956.890648148146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45956.890648148146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45956.890648148146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45956.890648148146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45956.890648148146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45956.890648148146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45956.890648148146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45956.890648148146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45956.890648148146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45956.890648148146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45956.890648148146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45956.890648148146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45956.890648148146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45956.890648148146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45956.890648148146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45956.890648148146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45956.890648148146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45956.890648148146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45956.890648148146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45956.890648148146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45956.890648148146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45956.890648148146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45956.890648148146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45956.890648148146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45956.890648148146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45956.890648148146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45956.890648148146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45956.890648148146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45956.890648148146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45956.890648148146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45956.890648148146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45956.890648148146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45956.890648148146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45956.890648148146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45956.890648148146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45956.890648148146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45956.890648148146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45956.890648148146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45956.890648148146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45956.890648148146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45956.890648148146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45956.890648148146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45956.890648148146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45956.890648148146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45956.890648148146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45956.890648148146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45956.890648148146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45956.890648148146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45956.890648148146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45956.890648148146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45956.890648148146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45956.890648148146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45956.890648148146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45956.890648148146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45956.890648148146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45956.890648148146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45956.890648148146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45956.890648148146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45956.890648148146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45956.890648148146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45956.890648148146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45956.890648148146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45956.890648148146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45956.890648148146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45956.890648148146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45956.890648148146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45956.890648148146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45956.890648148146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45956.890648148146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45956.890648148146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45956.890648148146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45956.890648148146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45956.890648148146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45956.890648148146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45956.890648148146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45956.890648148146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45956.890648148146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45956.890648148146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45956.890648148146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45956.890648148146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45956.890648148146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45956.890648148146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45956.890648148146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45956.890648148146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45956.890648148146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45956.890648148146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45956.890648148146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45956.890648148146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45956.890648148146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45956.890648148146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45956.890648148146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45956.890648148146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45956.890648148146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45956.890648148146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45956.890648148146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45956.890648148146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45956.890648148146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45956.890648148146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45956.890648148146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45956.890648148146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45956.890648148146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45956.890648148146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45956.890648148146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45956.890648148146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45956.890648148146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45956.890648148146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45956.890648148146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45956.890648148146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45956.890648148146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45956.890648148146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45956.890648148146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45956.890648148146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45956.890648148146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45956.890648148146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45956.890648148146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45956.890648148146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45956.890648148146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45956.890648148146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45956.890648148146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45956.890648148146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45956.890648148146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45956.890648148146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45956.890648148146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45956.890648148146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45956.890648148146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45956.890648148146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45956.890648148146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45956.890648148146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45956.890648148146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45956.890648148146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45956.890648148146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45956.890648148146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45956.890648148146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45956.890648148146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45956.890648148146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45956.890648148146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45956.890648148146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45956.890648148146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45956.890648148146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45956.890648148146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45956.890648148146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45956.890648148146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45956.890648148146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45956.890648148146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45956.890648148146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45956.890648148146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45956.890648148146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45956.890648148146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45956.890648148146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45956.890648148146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45956.890648148146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45956.890648148146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45956.890648148146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45956.890648148146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45956.890648148146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45956.890648148146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45956.890648148146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45956.890648148146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45956.890648148146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45956.890648148146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45956.890648148146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45956.890648148146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45956.890648148146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45956.890648148146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45956.890648148146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45956.890648148146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45956.890648148146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45956.890648148146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45956.890648148146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45956.890648148146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45956.890648148146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45956.890648148146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45956.890648148146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45956.890648148146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45956.890648148146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45956.890648148146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45956.890648148146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45956.890648148146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45956.890648148146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45956.890648148146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45956.890648148146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45956.890648148146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45956.890648148146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45956.890648148146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45956.890648148146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45956.890648148146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45956.890648148146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45956.890648148146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45956.890648148146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45956.890648148146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45956.890648148146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45956.890648148146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45956.890648148146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45956.890648148146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45956.890648148146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45956.890648148146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45956.890648148146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45956.890648148146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45956.890648148146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45956.890648148146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45956.890648148146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45956.890648148146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45956.890648148146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45956.890648148146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45956.890648148146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45956.890648148146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45956.890648148146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45956.890648148146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45956.890648148146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45956.890648148146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45956.890648148146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45956.890648148146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45956.890648148146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45956.890648148146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45956.890648148146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45956.890648148146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45956.890648148146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45956.890648148146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45956.890648148146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45956.890648148146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45956.890648148146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45956.890648148146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45956.890648148146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45956.890648148146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45956.890648148146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45956.890648148146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45956.890648148146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45956.890648148146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45956.890648148146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45956.890648148146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45956.890648148146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45956.890648148146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45956.890648148146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45956.890648148146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45956.890648148146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45956.890648148146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45956.890648148146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45956.890648148146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45956.890648148146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45956.890648148146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45956.890648148146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45956.890648148146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45956.890648148146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45956.890648148146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45956.890648148146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45956.890648148146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45956.890648148146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45956.890648148146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45956.890648148146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45956.890648148146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45956.890648148146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45956.890648148146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45956.890648148146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45956.890648148146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45956.890648148146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45956.890648148146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45956.890648148146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45956.890648148146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45956.890648148146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45956.890648148146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45956.890648148146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45956.890648148146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45956.890648148146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45956.890648148146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45956.890648148146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45956.890648148146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45956.890648148146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45956.890648148146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45956.890648148146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45956.890648148146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45956.890648148146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45956.890648148146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45956.890648148146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45956.890648148146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45956.890648148146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45956.890648148146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45956.890648148146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45956.890648148146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45956.890648148146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45956.890648148146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45956.890648148146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45956.890648148146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45956.890648148146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45956.890648148146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45956.890648148146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45956.890648148146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45956.890648148146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45956.890648148146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45956.890648148146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45956.890648148146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45956.890648148146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45956.890648148146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45956.890648148146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45956.890648148146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45956.890648148146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45956.890648148146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45956.890648148146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45956.890648148146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45956.890648148146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45956.890648148146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45956.890648148146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45956.890648148146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45956.890648148146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45956.890648148146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45956.890648148146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45956.890648148146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45956.890648148146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45956.890648148146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45956.890648148146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45956.890648148146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45956.890648148146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45956.890648148146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45956.890648148146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45956.890648148146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45956.890648148146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45956.890648148146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45956.890648148146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45956.890648148146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45956.890648148146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45956.890648148146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45956.890648148146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45956.890648148146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45956.890648148146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45956.890648148146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45956.890648148146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45956.890648148146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45956.890648148146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45956.890648148146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45956.890648148146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45956.890648148146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45956.890648148146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45956.890648148146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45956.890648148146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45956.890648148146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45956.890648148146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45956.890648148146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45956.890648148146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45956.890648148146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45956.890648148146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45956.890648148146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45956.890648148146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45956.890648148146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45956.890648148146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45956.890648148146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45956.890648148146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45956.890648148146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45956.890648148146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45956.890648148146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45956.890648148146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45956.890648148146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45956.890648148146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45956.890648148146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45956.890648148146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45956.890648148146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45956.890648148146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45956.890648148146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45956.890648148146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45956.890648148146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45956.890648148146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45956.890648148146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45956.890648148146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45956.890648148146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45956.890648148146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45956.890648148146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45956.890648148146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45956.890648148146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45956.890648148146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45956.890648148146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45956.890648148146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45956.890648148146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45956.890648148146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45956.890648148146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45956.890648148146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45956.890648148146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45956.890648148146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45956.890648148146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45956.890648148146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45956.890648148146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45956.890648148146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45956.890648148146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45956.890648148146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45956.890648148146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45956.890648148146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45956.890648148146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45956.890648148146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45956.890648148146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45956.890648148146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45956.890648148146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45956.890648148146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45956.890648148146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45956.890648148146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45956.890648148146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45956.890648148146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45956.890648148146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45956.890648148146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45956.890648148146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45956.890648148146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45956.890648148146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45956.890648148146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45956.890648148146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45956.890648148146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45956.890648148146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45956.890648148146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45956.890648148146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45956.890648148146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45956.890648148146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45956.890648148146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45956.890648148146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45956.890648148146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45956.890648148146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45956.890648148146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45956.890648148146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45956.890648148146</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0"/>
  <sheetViews>
    <sheetView tabSelected="1" workbookViewId="0">
      <selection activeCell="K9" sqref="K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253.40993055555009</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3.2559259259214741</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1</v>
      </c>
      <c r="D4" s="121" t="s">
        <v>24608</v>
      </c>
      <c r="E4" s="98" t="s">
        <v>38998</v>
      </c>
      <c r="F4" s="123">
        <v>45956.854166666664</v>
      </c>
      <c r="G4" s="124">
        <f ca="1">IFERROR(NOW()-F4,"")</f>
        <v>3.6481481482042E-2</v>
      </c>
      <c r="H4" s="123">
        <v>45956.835497685184</v>
      </c>
      <c r="I4" s="119" t="str">
        <f>IFERROR(VLOOKUP(D4,DB!A:F,6,0),"")</f>
        <v>SCECO</v>
      </c>
      <c r="J4" s="119" t="str">
        <f>IFERROR(VLOOKUP(D4,DB!A:G,7,0),"")</f>
        <v>Dead</v>
      </c>
      <c r="K4" s="125" t="s">
        <v>39089</v>
      </c>
      <c r="L4" s="121" t="str">
        <f>IFERROR(VLOOKUP(D4,DB!A:I,9,0),"")</f>
        <v>Latis</v>
      </c>
    </row>
    <row r="5" spans="1:16" ht="15" customHeight="1">
      <c r="A5" s="119"/>
      <c r="B5" s="119" t="str">
        <f>IFERROR(VLOOKUP(D5,DB!A:K,11,0),"")</f>
        <v/>
      </c>
      <c r="C5" s="120"/>
      <c r="D5" s="121"/>
      <c r="E5" s="98"/>
      <c r="F5" s="123"/>
      <c r="G5" s="124">
        <f ca="1">IFERROR(NOW()-F5,"")</f>
        <v>45956.890648148146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45956.890648148146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45956.890648148146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45956.890648148146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45956.890648148146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45956.890648148146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45956.890648148146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45956.890648148146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45956.890648148146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45956.890648148146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45956.890648148146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45956.890648148146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45956.890648148146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45956.890648148146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45956.890648148146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45956.890648148146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45956.890648148146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45956.890648148146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45956.890648148146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45956.890648148146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45956.890648148146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45956.890648148146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45956.890648148146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45956.890648148146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45956.890648148146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45956.890648148146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45956.890648148146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45956.890648148146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45956.890648148146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45956.890648148146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45956.890648148146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45956.890648148146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45956.890648148146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45956.890648148146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45956.890648148146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45956.890648148146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45956.890648148146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45956.890648148146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45956.890648148146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45956.890648148146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45956.890648148146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45956.890648148146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45956.890648148146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45956.890648148146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45956.890648148146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45956.890648148146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45956.890648148146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45956.890648148146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45956.890648148146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45956.890648148146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45956.890648148146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45956.890648148146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45956.890648148146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45956.890648148146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45956.890648148146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45956.890648148146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45956.890648148146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45956.890648148146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45956.890648148146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45956.890648148146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45956.890648148146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45956.890648148146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45956.890648148146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45956.890648148146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45956.890648148146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45956.890648148146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45956.890648148146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45956.890648148146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45956.890648148146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45956.890648148146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45956.890648148146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45956.890648148146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45956.890648148146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45956.890648148146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45956.890648148146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45956.890648148146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45956.890648148146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45956.890648148146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45956.890648148146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45956.890648148146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45956.890648148146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45956.890648148146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45956.890648148146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45956.890648148146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45956.890648148146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45956.890648148146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45956.890648148146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45956.890648148146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45956.890648148146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45956.890648148146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45956.890648148146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45956.890648148146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45956.890648148146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45956.890648148146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45956.890648148146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45956.890648148146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45956.890648148146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45956.890648148146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45956.890648148146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45956.890648148146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45956.890648148146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45956.890648148146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45956.890648148146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45956.890648148146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45956.890648148146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45956.890648148146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45956.890648148146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45956.890648148146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45956.890648148146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45956.890648148146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45956.890648148146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45956.890648148146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45956.890648148146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45956.890648148146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45956.890648148146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45956.890648148146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45956.890648148146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45956.890648148146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45956.890648148146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45956.890648148146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45956.890648148146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45956.890648148146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45956.890648148146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45956.890648148146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45956.890648148146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45956.890648148146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45956.890648148146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45956.890648148146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45956.890648148146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45956.890648148146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45956.890648148146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45956.890648148146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45956.890648148146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45956.890648148146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45956.890648148146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45956.890648148146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45956.890648148146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45956.890648148146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45956.890648148146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45956.890648148146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45956.890648148146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45956.890648148146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45956.890648148146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45956.890648148146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45956.890648148146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45956.890648148146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45956.890648148146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45956.890648148146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45956.890648148146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45956.890648148146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45956.890648148146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45956.890648148146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45956.890648148146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45956.890648148146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45956.890648148146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45956.890648148146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45956.890648148146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45956.890648148146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45956.890648148146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45956.890648148146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45956.890648148146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45956.890648148146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45956.890648148146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45956.890648148146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45956.890648148146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45956.890648148146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45956.890648148146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45956.890648148146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45956.890648148146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45956.890648148146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45956.890648148146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45956.890648148146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45956.890648148146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45956.890648148146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45956.890648148146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45956.890648148146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45956.890648148146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45956.890648148146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45956.890648148146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45956.890648148146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45956.890648148146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45956.890648148146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45956.890648148146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45956.890648148146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45956.890648148146</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45956.890648148146</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45956.890648148146</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45956.890648148146</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45956.890648148146</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45956.890648148146</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45956.890648148146</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45956.890648148146</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45956.890648148146</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45956.890648148146</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45956.890648148146</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45956.890648148146</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45956.890648148146</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45956.890648148146</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45956.890648148146</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45956.890648148146</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45956.890648148146</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45956.890648148146</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45956.890648148146</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45956.890648148146</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45956.890648148146</v>
      </c>
      <c r="H209" s="123"/>
      <c r="I209" s="119" t="str">
        <f>IFERROR(VLOOKUP(D209,DB!A:F,6,0),"")</f>
        <v/>
      </c>
      <c r="J209" s="119" t="str">
        <f>IFERROR(VLOOKUP(D209,DB!A:G,7,0),"")</f>
        <v/>
      </c>
      <c r="K209" s="125"/>
      <c r="L209" s="121" t="str">
        <f>IFERROR(VLOOKUP(D209,DB!A:I,9,0),"")</f>
        <v/>
      </c>
    </row>
    <row r="210" spans="1:12" ht="15" customHeight="1">
      <c r="A210" s="126"/>
      <c r="B210" s="126" t="str">
        <f>IFERROR(VLOOKUP(D210,DB!A:K,11,0),"")</f>
        <v/>
      </c>
      <c r="C210" s="127"/>
      <c r="D210" s="128"/>
      <c r="E210" s="129"/>
      <c r="F210" s="130"/>
      <c r="G210" s="131">
        <f ca="1">IFERROR(NOW()-F210,"")</f>
        <v>45956.890648148146</v>
      </c>
      <c r="H210" s="130"/>
      <c r="I210" s="126" t="str">
        <f>IFERROR(VLOOKUP(D210,DB!A:F,6,0),"")</f>
        <v/>
      </c>
      <c r="J210" s="126" t="str">
        <f>IFERROR(VLOOKUP(D210,DB!A:G,7,0),"")</f>
        <v/>
      </c>
      <c r="K210" s="132"/>
      <c r="L210" s="128" t="str">
        <f>IFERROR(VLOOKUP(D210,DB!A:I,9,0),"")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65.058587962957972</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30.701770833329647</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8.2295370370338787</v>
      </c>
      <c r="H4" s="153">
        <v>45948.661111111112</v>
      </c>
      <c r="I4" s="152" t="str">
        <f>IFERROR(VLOOKUP(D4,DB!A:F,6,0),"")</f>
        <v>SCECO</v>
      </c>
      <c r="J4" s="152" t="str">
        <f>IFERROR(VLOOKUP(D4,DB!A:G,7,0),"")</f>
        <v>Dead</v>
      </c>
      <c r="K4" s="152" t="s">
        <v>39095</v>
      </c>
      <c r="L4" s="152" t="str">
        <f>IFERROR(VLOOKUP(D4,DB!A:I,9,0),"")</f>
        <v>Latis</v>
      </c>
    </row>
    <row r="5" spans="1:13" ht="30.75">
      <c r="A5" s="152" t="s">
        <v>39096</v>
      </c>
      <c r="B5" s="152" t="str">
        <f>IFERROR(VLOOKUP(D5,DB!A:K,11,0),"")</f>
        <v>R5</v>
      </c>
      <c r="C5" s="152">
        <v>1</v>
      </c>
      <c r="D5" s="152" t="s">
        <v>31265</v>
      </c>
      <c r="E5" s="152" t="s">
        <v>39079</v>
      </c>
      <c r="F5" s="153">
        <v>45956.726053240738</v>
      </c>
      <c r="G5" s="154">
        <f ca="1">IFERROR(NOW()-F5,"")</f>
        <v>0.16459490740817273</v>
      </c>
      <c r="H5" s="153">
        <v>45956.671886574077</v>
      </c>
      <c r="I5" s="152" t="str">
        <f>IFERROR(VLOOKUP(D5,DB!A:F,6,0),"")</f>
        <v>SCECO</v>
      </c>
      <c r="J5" s="152" t="str">
        <f>IFERROR(VLOOKUP(D5,DB!A:G,7,0),"")</f>
        <v>Vandalized</v>
      </c>
      <c r="K5" s="152" t="s">
        <v>39097</v>
      </c>
      <c r="L5" s="152" t="str">
        <f>IFERROR(VLOOKUP(D5,DB!A:I,9,0),"")</f>
        <v>Latis</v>
      </c>
    </row>
    <row r="6" spans="1:13" ht="30.75">
      <c r="A6" s="152" t="s">
        <v>39098</v>
      </c>
      <c r="B6" s="152" t="str">
        <f>IFERROR(VLOOKUP(D6,DB!A:K,11,0),"")</f>
        <v>R5</v>
      </c>
      <c r="C6" s="152">
        <v>1</v>
      </c>
      <c r="D6" s="152" t="s">
        <v>13007</v>
      </c>
      <c r="E6" s="152" t="s">
        <v>38998</v>
      </c>
      <c r="F6" s="153">
        <v>45956.853344907409</v>
      </c>
      <c r="G6" s="154">
        <f ca="1">IFERROR(NOW()-F6,"")</f>
        <v>3.7303240736946464E-2</v>
      </c>
      <c r="H6" s="153">
        <v>45956.426793981482</v>
      </c>
      <c r="I6" s="152" t="str">
        <f>IFERROR(VLOOKUP(D6,DB!A:F,6,0),"")</f>
        <v>SCECO</v>
      </c>
      <c r="J6" s="152" t="str">
        <f>IFERROR(VLOOKUP(D6,DB!A:G,7,0),"")</f>
        <v>No BB Design</v>
      </c>
      <c r="K6" s="152" t="s">
        <v>39099</v>
      </c>
      <c r="L6" s="152" t="str">
        <f>IFERROR(VLOOKUP(D6,DB!A:I,9,0),"")</f>
        <v>Latis</v>
      </c>
    </row>
    <row r="7" spans="1:13" ht="15">
      <c r="A7" s="152" t="s">
        <v>39100</v>
      </c>
      <c r="B7" s="152" t="str">
        <f>IFERROR(VLOOKUP(D7,DB!A:K,11,0),"")</f>
        <v>R5</v>
      </c>
      <c r="C7" s="152">
        <v>2</v>
      </c>
      <c r="D7" s="152" t="s">
        <v>31814</v>
      </c>
      <c r="E7" s="152" t="s">
        <v>38998</v>
      </c>
      <c r="F7" s="153" t="s">
        <v>39101</v>
      </c>
      <c r="G7" s="154" t="str">
        <f ca="1">IFERROR(NOW()-F7,"")</f>
        <v/>
      </c>
      <c r="H7" s="153">
        <v>45956.846574074072</v>
      </c>
      <c r="I7" s="152" t="str">
        <f>IFERROR(VLOOKUP(D7,DB!A:F,6,0),"")</f>
        <v>Generator-SG</v>
      </c>
      <c r="J7" s="152" t="str">
        <f>IFERROR(VLOOKUP(D7,DB!A:G,7,0),"")</f>
        <v>Vandalized</v>
      </c>
      <c r="K7" s="152" t="s">
        <v>39102</v>
      </c>
      <c r="L7" s="152" t="str">
        <f>IFERROR(VLOOKUP(D7,DB!A:I,9,0),"")</f>
        <v>Latis</v>
      </c>
    </row>
    <row r="8" spans="1:13" ht="15">
      <c r="A8" s="169"/>
      <c r="B8" s="152" t="str">
        <f>IFERROR(VLOOKUP(D8,DB!A:K,11,0),"")</f>
        <v/>
      </c>
      <c r="C8" s="152"/>
      <c r="D8" s="152"/>
      <c r="E8" s="152"/>
      <c r="F8" s="153"/>
      <c r="G8" s="154">
        <f ca="1">IFERROR(NOW()-F8,"")</f>
        <v>45956.890648148146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45956.890648148146</v>
      </c>
      <c r="H9" s="153"/>
      <c r="I9" s="152" t="str">
        <f>IFERROR(VLOOKUP(D9,DB!A:F,6,0),"")</f>
        <v/>
      </c>
      <c r="J9" s="152" t="str">
        <f>IFERROR(VLOOKUP(D9,DB!A:G,7,0),"")</f>
        <v/>
      </c>
      <c r="K9" s="152"/>
      <c r="L9" s="152" t="str">
        <f>IFERROR(VLOOKUP(D9,DB!A:I,9,0),"")</f>
        <v/>
      </c>
    </row>
    <row r="10" spans="1:13" ht="15">
      <c r="A10" s="152"/>
      <c r="B10" s="152" t="str">
        <f>IFERROR(VLOOKUP(D10,DB!A:K,11,0),"")</f>
        <v/>
      </c>
      <c r="C10" s="152"/>
      <c r="D10"/>
      <c r="E10" s="152"/>
      <c r="F10" s="153"/>
      <c r="G10" s="154">
        <f ca="1">IFERROR(NOW()-F10,"")</f>
        <v>45956.890648148146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45956.890648148146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45956.890648148146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45956.890648148146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45956.890648148146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45956.890648148146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45956.890648148146</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45956.890648148146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45956.890648148146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45956.890648148146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45956.890648148146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45956.890648148146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45956.890648148146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45956.890648148146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45956.890648148146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45956.890648148146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45956.890648148146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45956.890648148146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45956.890648148146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45956.890648148146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45956.890648148146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45956.890648148146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45956.890648148146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45956.890648148146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45956.890648148146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45956.890648148146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45956.890648148146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45956.890648148146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45956.890648148146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45956.890648148146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45956.890648148146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45956.890648148146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45956.890648148146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45956.890648148146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45956.890648148146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45956.890648148146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45956.890648148146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45956.890648148146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45956.890648148146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45956.890648148146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45956.890648148146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45956.890648148146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45956.890648148146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45956.890648148146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45956.890648148146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45956.890648148146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45956.890648148146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45956.890648148146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45956.890648148146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45956.890648148146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45956.890648148146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45956.890648148146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45956.890648148146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45956.890648148146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45956.890648148146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45956.890648148146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45956.890648148146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45956.890648148146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45956.890648148146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45956.890648148146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45956.890648148146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45956.890648148146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45956.890648148146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45956.890648148146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45956.890648148146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45956.890648148146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45956.890648148146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45956.890648148146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45956.890648148146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45956.890648148146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45956.890648148146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45956.890648148146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45956.890648148146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45956.890648148146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45956.890648148146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45956.890648148146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45956.890648148146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45956.890648148146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45956.890648148146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45956.890648148146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45956.890648148146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45956.890648148146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45956.890648148146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45956.890648148146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45956.890648148146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45956.890648148146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45956.890648148146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45956.890648148146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45956.890648148146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45956.890648148146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45956.890648148146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45956.890648148146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45956.890648148146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45956.890648148146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45956.890648148146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45956.890648148146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45956.890648148146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45956.890648148146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45956.890648148146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45956.890648148146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45956.890648148146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45956.890648148146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45956.890648148146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45956.890648148146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45956.890648148146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45956.890648148146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45956.890648148146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45956.890648148146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45956.890648148146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45956.890648148146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45956.890648148146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45956.890648148146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45956.890648148146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45956.890648148146</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45956.890648148146</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45956.890648148146</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45956.890648148146</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45956.890648148146</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45956.890648148146</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45956.890648148146</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45956.890648148146</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45956.890648148146</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45956.890648148146</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45956.890648148146</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45956.890648148146</v>
      </c>
      <c r="H134" s="153"/>
      <c r="I134" s="152" t="str">
        <f>IFERROR(VLOOKUP(D134,DB!A:F,6,0),"")</f>
        <v/>
      </c>
      <c r="J134" s="152" t="str">
        <f>IFERROR(VLOOKUP(D134,DB!A:G,7,0),"")</f>
        <v/>
      </c>
      <c r="K134" s="152"/>
      <c r="L134" s="152" t="str">
        <f>IFERROR(VLOOKUP(D134,DB!A:I,9,0),"")</f>
        <v/>
      </c>
    </row>
    <row r="135" spans="1:12" ht="15">
      <c r="A135" s="158"/>
      <c r="B135" s="158" t="str">
        <f>IFERROR(VLOOKUP(D135,DB!A:K,11,0),"")</f>
        <v/>
      </c>
      <c r="C135" s="158"/>
      <c r="D135" s="158"/>
      <c r="E135" s="158"/>
      <c r="F135" s="159"/>
      <c r="G135" s="160">
        <f ca="1">IFERROR(NOW()-F135,"")</f>
        <v>45956.890648148146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45956.890648148146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45956.890648148146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45956.890648148146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45956.890648148146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45956.890648148146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45956.890648148146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45956.890648148146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45956.890648148146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45956.890648148146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45956.890648148146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45956.890648148146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45956.890648148146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45956.890648148146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45956.890648148146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45956.890648148146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45956.890648148146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45956.890648148146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45956.890648148146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45956.890648148146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45956.890648148146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45956.890648148146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45956.890648148146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45956.890648148146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45956.890648148146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45956.890648148146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45956.890648148146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45956.890648148146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45956.890648148146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45956.890648148146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45956.890648148146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45956.890648148146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45956.890648148146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45956.890648148146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45956.890648148146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45956.890648148146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45956.890648148146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45956.890648148146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45956.890648148146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45956.890648148146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45956.890648148146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45956.890648148146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45956.890648148146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45956.890648148146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45956.890648148146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45956.890648148146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45956.890648148146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45956.890648148146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45956.890648148146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45956.890648148146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45956.890648148146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45956.890648148146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45956.890648148146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45956.890648148146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45956.890648148146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45956.890648148146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45956.890648148146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45956.890648148146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45956.890648148146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45956.890648148146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45956.890648148146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45956.890648148146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45956.890648148146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45956.890648148146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45956.890648148146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45956.890648148146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45956.890648148146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45956.890648148146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45956.890648148146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45956.890648148146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45956.890648148146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45956.890648148146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45956.890648148146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45956.890648148146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45956.890648148146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45956.890648148146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45956.890648148146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45956.890648148146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45956.890648148146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45956.890648148146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45956.890648148146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45956.890648148146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45956.890648148146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45956.890648148146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45956.890648148146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45956.890648148146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45956.890648148146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45956.890648148146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45956.890648148146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45956.890648148146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45956.890648148146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45956.890648148146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45956.890648148146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45956.890648148146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45956.890648148146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45956.890648148146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45956.890648148146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45956.890648148146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45956.890648148146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45956.890648148146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45956.890648148146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45956.890648148146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45956.890648148146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45956.890648148146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45956.890648148146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45956.890648148146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45956.890648148146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45956.890648148146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45956.890648148146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45956.890648148146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45956.890648148146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45956.890648148146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45956.890648148146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45956.890648148146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45956.890648148146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45956.890648148146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45956.890648148146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45956.890648148146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45956.890648148146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45956.890648148146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45956.890648148146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45956.890648148146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45956.890648148146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45956.890648148146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45956.890648148146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45956.890648148146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45956.890648148146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45956.890648148146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45956.890648148146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45956.890648148146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45956.890648148146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45956.890648148146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45956.890648148146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45956.890648148146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45956.890648148146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45956.890648148146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45956.890648148146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45956.890648148146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45956.890648148146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45956.890648148146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45956.890648148146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45956.890648148146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45956.890648148146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45956.890648148146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45956.890648148146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45956.890648148146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45956.890648148146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45956.890648148146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45956.890648148146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45956.890648148146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45956.890648148146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45956.890648148146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45956.890648148146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45956.890648148146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45956.890648148146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45956.890648148146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45956.890648148146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45956.890648148146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45956.890648148146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45956.890648148146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45956.890648148146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45956.890648148146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45956.890648148146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45956.890648148146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45956.890648148146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45956.890648148146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45956.890648148146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45956.890648148146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45956.890648148146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45956.890648148146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45956.890648148146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45956.890648148146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45956.890648148146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45956.890648148146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45956.890648148146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45956.890648148146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45956.890648148146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45956.890648148146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45956.890648148146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45956.890648148146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45956.890648148146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45956.890648148146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45956.890648148146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45956.890648148146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45956.890648148146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45956.890648148146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45956.890648148146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45956.890648148146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45956.890648148146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45956.890648148146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45956.890648148146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45956.890648148146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45956.890648148146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45956.890648148146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45956.890648148146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45956.890648148146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45956.890648148146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45956.890648148146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45956.890648148146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45956.890648148146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45956.890648148146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45956.890648148146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45956.890648148146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45956.890648148146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45956.890648148146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45956.890648148146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45956.890648148146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45956.890648148146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45956.890648148146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45956.890648148146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45956.890648148146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45956.890648148146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45956.890648148146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45956.890648148146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45956.890648148146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45956.890648148146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45956.890648148146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45956.890648148146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45956.890648148146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45956.890648148146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45956.890648148146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45956.890648148146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45956.890648148146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45956.890648148146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45956.890648148146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45956.890648148146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45956.890648148146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45956.890648148146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45956.890648148146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45956.890648148146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45956.890648148146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45956.890648148146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45956.890648148146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45956.890648148146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45956.890648148146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45956.890648148146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45956.890648148146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45956.890648148146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45956.890648148146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45956.890648148146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45956.890648148146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45956.890648148146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45956.890648148146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45956.890648148146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45956.890648148146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45956.890648148146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45956.890648148146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45956.890648148146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45956.890648148146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45956.890648148146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45956.890648148146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45956.890648148146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45956.890648148146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45956.890648148146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45956.890648148146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45956.890648148146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45956.890648148146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45956.890648148146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45956.890648148146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45956.890648148146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45956.890648148146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45956.890648148146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45956.890648148146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45956.890648148146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45956.890648148146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45956.890648148146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45956.890648148146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45956.890648148146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45956.890648148146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45956.890648148146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45956.890648148146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45956.890648148146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45956.890648148146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45956.890648148146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45956.890648148146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45956.890648148146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45956.890648148146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45956.890648148146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45956.890648148146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45956.890648148146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45956.890648148146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45956.890648148146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45956.890648148146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45956.890648148146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45956.890648148146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45956.890648148146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45956.890648148146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45956.890648148146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45956.890648148146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45956.890648148146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45956.890648148146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45956.890648148146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45956.890648148146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45956.890648148146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45956.890648148146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45956.890648148146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45956.890648148146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45956.890648148146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45956.890648148146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45956.890648148146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45956.890648148146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45956.890648148146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45956.890648148146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45956.890648148146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45956.890648148146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45956.890648148146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45956.890648148146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45956.890648148146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45956.890648148146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45956.890648148146</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45956.890648148146</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45956.890648148146</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45956.890648148146</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45956.890648148146</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45956.890648148146</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45956.890648148146</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45956.890648148146</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45956.890648148146</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45956.890648148146</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45956.890648148146</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45956.890648148146</v>
      </c>
      <c r="H455" s="159"/>
      <c r="I455" s="158" t="str">
        <f>IFERROR(VLOOKUP(D455,DB!A:F,6,0),"")</f>
        <v/>
      </c>
      <c r="J455" s="158" t="str">
        <f>IFERROR(VLOOKUP(D455,DB!A:G,7,0),"")</f>
        <v/>
      </c>
      <c r="K455" s="158"/>
      <c r="L455" s="158" t="str">
        <f>IFERROR(VLOOKUP(D455,DB!A:I,9,0),"")</f>
        <v/>
      </c>
    </row>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5" ht="15"/>
    <row r="566" ht="15"/>
    <row r="568" ht="15"/>
    <row r="569" ht="15"/>
    <row r="570" ht="15"/>
    <row r="571" ht="15"/>
    <row r="573" ht="15"/>
    <row r="574" ht="15"/>
    <row r="581" ht="15"/>
    <row r="582" ht="15"/>
    <row r="583" ht="15"/>
    <row r="584" ht="15"/>
    <row r="585" ht="15"/>
    <row r="586" ht="15"/>
    <row r="589" ht="15"/>
    <row r="590" ht="15"/>
    <row r="591" ht="15"/>
    <row r="592" ht="15"/>
    <row r="593" ht="15"/>
    <row r="594" ht="15"/>
    <row r="595" ht="15"/>
    <row r="596" ht="15"/>
    <row r="597" ht="15"/>
    <row r="598" ht="15"/>
    <row r="599" ht="15"/>
    <row r="600"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6" ht="15"/>
    <row r="657" ht="15"/>
    <row r="694" ht="15"/>
    <row r="695" ht="15"/>
    <row r="696" ht="15"/>
    <row r="697" ht="15"/>
    <row r="698" ht="15"/>
    <row r="699" ht="15"/>
    <row r="700" ht="15"/>
    <row r="701" ht="15"/>
    <row r="702" ht="15"/>
    <row r="703"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4" ht="15"/>
    <row r="785" ht="15"/>
    <row r="786" ht="15"/>
    <row r="788" ht="15"/>
    <row r="789"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2" ht="15"/>
    <row r="823" ht="15"/>
    <row r="993" ht="15"/>
    <row r="994" ht="15"/>
    <row r="995" ht="15"/>
    <row r="996" ht="15"/>
    <row r="997" ht="15"/>
    <row r="998" ht="15"/>
    <row r="1004" ht="15"/>
    <row r="1005" ht="15"/>
    <row r="1006" ht="15"/>
    <row r="1007" ht="15"/>
    <row r="1008" ht="15"/>
    <row r="1009" ht="15"/>
    <row r="1010"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1" ht="15"/>
    <row r="1062" ht="15"/>
    <row r="1068" ht="15"/>
    <row r="1069" ht="15"/>
    <row r="1071" ht="15"/>
    <row r="1072" ht="15"/>
    <row r="1073" ht="15"/>
    <row r="1074" ht="15"/>
    <row r="1075" ht="15"/>
    <row r="1076" ht="15"/>
    <row r="1077" ht="15"/>
    <row r="1079" ht="15"/>
    <row r="1080" ht="15"/>
    <row r="1081"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50" ht="15"/>
    <row r="1151" ht="15"/>
    <row r="1152" ht="15"/>
    <row r="1153" ht="15"/>
    <row r="1154" ht="15"/>
    <row r="1155" ht="15"/>
    <row r="1156" ht="15"/>
    <row r="1157" ht="15"/>
    <row r="1158" ht="15"/>
    <row r="1159" ht="15"/>
    <row r="1160" ht="15"/>
    <row r="1161" ht="15"/>
    <row r="1162" ht="15"/>
    <row r="1163" ht="15"/>
    <row r="1165" ht="15"/>
    <row r="1166" ht="15"/>
    <row r="1167" ht="15"/>
    <row r="1168" ht="15"/>
    <row r="1169" ht="15"/>
    <row r="1170" ht="15"/>
    <row r="1171" ht="15"/>
    <row r="1172" ht="15"/>
    <row r="1173" ht="15"/>
    <row r="1174" ht="15"/>
    <row r="1175" ht="15"/>
    <row r="1176" ht="15"/>
    <row r="1179" ht="15"/>
    <row r="1180" ht="15"/>
    <row r="1181" ht="15"/>
    <row r="1182" ht="15"/>
    <row r="1183" ht="15"/>
    <row r="1184" ht="15"/>
    <row r="1185" ht="15"/>
    <row r="1187" ht="15"/>
    <row r="1188" ht="15"/>
    <row r="1189" ht="15"/>
    <row r="1190" ht="15"/>
    <row r="1191" ht="15"/>
    <row r="1192" ht="15"/>
    <row r="1193" ht="15"/>
    <row r="1194" ht="15"/>
    <row r="1195" ht="15"/>
    <row r="1196" ht="15"/>
    <row r="1197" ht="15"/>
    <row r="1199" ht="15"/>
    <row r="1200" ht="15"/>
    <row r="1201" ht="15"/>
    <row r="1202" ht="15"/>
    <row r="1203" ht="15"/>
    <row r="1204" ht="15"/>
    <row r="1205" ht="15"/>
    <row r="1206" ht="15"/>
    <row r="1207" ht="15"/>
    <row r="1208" ht="15"/>
    <row r="1216" ht="15"/>
    <row r="1217" ht="15"/>
    <row r="1220" ht="15"/>
    <row r="1221" ht="15"/>
    <row r="1222" ht="15"/>
    <row r="1223" ht="15"/>
    <row r="1224" ht="15"/>
    <row r="1225" ht="15"/>
    <row r="1226" ht="15"/>
    <row r="1227" ht="15"/>
    <row r="1230" ht="15"/>
    <row r="1231" ht="15"/>
    <row r="1232" ht="15"/>
    <row r="1233" ht="15"/>
    <row r="1234" ht="15"/>
    <row r="1235" ht="15"/>
    <row r="1236" ht="15"/>
    <row r="1237" ht="15"/>
    <row r="1238" ht="15"/>
    <row r="1239" ht="15"/>
    <row r="1240" ht="15"/>
    <row r="1241" ht="15"/>
    <row r="1243" ht="15"/>
    <row r="1244" ht="15"/>
    <row r="1245" ht="15"/>
    <row r="1248" ht="15"/>
    <row r="1250" ht="15"/>
    <row r="1252" ht="15"/>
    <row r="1255" ht="15"/>
    <row r="1256" ht="15"/>
    <row r="1257" ht="15"/>
    <row r="1259" ht="15"/>
    <row r="1261" ht="15"/>
    <row r="1262" ht="15"/>
    <row r="1263" ht="15"/>
    <row r="1264" ht="15"/>
    <row r="1265" ht="15"/>
    <row r="1267" ht="15"/>
    <row r="1268" ht="15"/>
    <row r="1269" ht="15"/>
    <row r="1270" ht="15"/>
    <row r="1272" ht="15"/>
    <row r="1274" ht="15"/>
    <row r="1275" ht="15"/>
    <row r="1277" ht="15"/>
    <row r="1278" ht="15"/>
    <row r="1279" ht="15"/>
    <row r="1280" ht="15"/>
    <row r="1282" ht="15"/>
    <row r="1284" ht="15"/>
    <row r="1285" ht="15"/>
    <row r="1286" ht="15"/>
    <row r="1287" ht="15"/>
    <row r="1289" ht="15"/>
    <row r="1290" ht="15"/>
    <row r="1291" ht="15"/>
    <row r="1292" ht="15"/>
    <row r="1293" ht="15"/>
    <row r="1294" ht="15"/>
    <row r="1295" ht="15"/>
    <row r="1298" ht="15"/>
    <row r="1300" ht="15"/>
    <row r="1302" ht="15"/>
    <row r="1303" ht="15"/>
    <row r="1304" ht="15"/>
    <row r="1305" ht="15"/>
    <row r="1306" ht="15"/>
  </sheetData>
  <dataValidations count="2">
    <dataValidation allowBlank="1" showInputMessage="1" showErrorMessage="1" sqref="E1" xr:uid="{920C6338-E771-4DAE-8C89-92A9093EA4DE}"/>
    <dataValidation type="list" allowBlank="1" showInputMessage="1" showErrorMessage="1" sqref="E2:E45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2"/>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39103</v>
      </c>
      <c r="B2" s="103" t="str">
        <f>IFERROR(VLOOKUP(D2,DB!A:K,11,0),"")</f>
        <v>R6</v>
      </c>
      <c r="C2" s="105">
        <v>1</v>
      </c>
      <c r="D2" s="103" t="s">
        <v>38564</v>
      </c>
      <c r="E2" s="106" t="s">
        <v>38998</v>
      </c>
      <c r="F2" s="107"/>
      <c r="G2" s="77">
        <f ca="1">IFERROR(NOW()-F2,"-")</f>
        <v>45956.890648148146</v>
      </c>
      <c r="H2" s="107">
        <v>45956.092986111114</v>
      </c>
      <c r="I2" s="103" t="str">
        <f>IFERROR(VLOOKUP(D2,DB!A:F,6,0),"")</f>
        <v>Generator-SG</v>
      </c>
      <c r="J2" s="102" t="str">
        <f>IFERROR(VLOOKUP(D2,DB!A:G,7,0),"")</f>
        <v>Vandalized</v>
      </c>
      <c r="K2" s="108" t="s">
        <v>39104</v>
      </c>
      <c r="L2" s="109" t="str">
        <f>IFERROR(VLOOKUP(D2,DB!A:I,9,0),"")</f>
        <v>Latis</v>
      </c>
    </row>
    <row r="3" spans="1:16383" ht="31.5" customHeight="1">
      <c r="A3" s="104"/>
      <c r="B3" s="103" t="str">
        <f>IFERROR(VLOOKUP(D3,DB!A:K,11,0),"")</f>
        <v/>
      </c>
      <c r="C3" s="105"/>
      <c r="D3" s="103"/>
      <c r="E3" s="106"/>
      <c r="F3" s="107"/>
      <c r="G3" s="77">
        <f ca="1">IFERROR(NOW()-F3,"-")</f>
        <v>45956.890648148146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45956.890648148146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45956.890648148146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45956.890648148146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45956.890648148146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45956.890648148146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45956.890648148146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45956.890648148146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45956.890648148146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45956.890648148146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45956.890648148146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45956.890648148146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45956.890648148146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45956.890648148146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45956.890648148146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45956.890648148146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45956.890648148146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45956.890648148146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45956.890648148146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45956.890648148146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45956.890648148146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45956.890648148146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45956.890648148146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45956.890648148146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45956.890648148146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45956.890648148146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45956.890648148146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45956.890648148146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45956.890648148146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45956.890648148146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45956.890648148146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45956.890648148146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45956.890648148146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45956.890648148146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45956.890648148146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45956.890648148146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45956.890648148146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45956.890648148146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45956.890648148146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45956.890648148146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45956.890648148146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45956.890648148146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45956.890648148146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45956.890648148146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45956.890648148146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45956.890648148146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45956.890648148146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45956.890648148146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45956.890648148146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45956.890648148146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45956.890648148146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45956.890648148146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45956.890648148146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45956.890648148146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45956.890648148146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45956.890648148146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45956.890648148146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45956.890648148146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45956.890648148146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45956.890648148146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45956.890648148146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45956.890648148146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45956.890648148146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45956.890648148146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45956.890648148146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45956.890648148146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45956.890648148146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45956.890648148146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45956.890648148146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45956.890648148146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45956.890648148146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45956.890648148146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45956.890648148146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45956.890648148146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45956.890648148146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45956.890648148146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45956.890648148146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45956.890648148146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45956.890648148146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45956.890648148146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45956.890648148146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45956.890648148146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45956.890648148146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45956.890648148146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45956.890648148146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45956.890648148146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45956.890648148146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45956.890648148146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45956.890648148146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45956.890648148146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45956.890648148146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45956.890648148146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45956.890648148146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45956.890648148146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45956.890648148146</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45956.890648148146</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45956.890648148146</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45956.890648148146</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45956.890648148146</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45956.890648148146</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45956.890648148146</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45956.890648148146</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45956.890648148146</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45956.890648148146</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45956.890648148146</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45956.890648148146</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45956.890648148146</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45956.890648148146</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45956.890648148146</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45956.890648148146</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45956.890648148146</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45956.890648148146</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45956.890648148146</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45956.890648148146</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45956.890648148146</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45956.890648148146</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45956.890648148146</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45956.890648148146</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45956.890648148146</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45956.890648148146</v>
      </c>
      <c r="H122" s="107"/>
      <c r="I122" s="103" t="str">
        <f>IFERROR(VLOOKUP(D122,DB!A:F,6,0),"")</f>
        <v/>
      </c>
      <c r="J122" s="102" t="str">
        <f>IFERROR(VLOOKUP(D122,DB!A:G,7,0),"")</f>
        <v/>
      </c>
      <c r="K122" s="108"/>
      <c r="L122" s="109" t="str">
        <f>IFERROR(VLOOKUP(D122,DB!A:I,9,0),"")</f>
        <v/>
      </c>
    </row>
  </sheetData>
  <dataValidations count="2">
    <dataValidation allowBlank="1" showInputMessage="1" showErrorMessage="1" sqref="E1" xr:uid="{380493DB-286A-4683-AF55-C78F04945A49}"/>
    <dataValidation type="list" allowBlank="1" showInputMessage="1" showErrorMessage="1" sqref="E2:E12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2025-10-26T18:23:38Z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