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037" documentId="120_S{2AC9BD13-BADA-5192-A53E-5A8FF88502F6}" xr6:coauthVersionLast="47" xr6:coauthVersionMax="47" xr10:uidLastSave="{83051B49-68E8-4A5E-98FD-7A70176F6ADD}"/>
  <bookViews>
    <workbookView xWindow="-120" yWindow="-120" windowWidth="38640" windowHeight="21120"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4" i="4"/>
  <c r="L45" i="4"/>
  <c r="L46" i="4"/>
  <c r="L47" i="4"/>
  <c r="J44" i="4"/>
  <c r="J45" i="4"/>
  <c r="J46" i="4"/>
  <c r="J47" i="4"/>
  <c r="I44" i="4"/>
  <c r="I45" i="4"/>
  <c r="I46" i="4"/>
  <c r="I47" i="4"/>
  <c r="B44" i="4"/>
  <c r="B45" i="4"/>
  <c r="B46" i="4"/>
  <c r="B4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L41" i="4"/>
  <c r="L42" i="4"/>
  <c r="L43" i="4"/>
  <c r="J41" i="4"/>
  <c r="J42" i="4"/>
  <c r="J43" i="4"/>
  <c r="I41" i="4"/>
  <c r="I42" i="4"/>
  <c r="I43" i="4"/>
  <c r="B41" i="4"/>
  <c r="B42" i="4"/>
  <c r="B43"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<sst xmlns="http://schemas.openxmlformats.org/spreadsheetml/2006/main" count="180285" uniqueCount="39126">
  <si>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</si>
  <si>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</si>
  <si>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</si>
  <si>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</si>
  <si>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</si>
  <si>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</si>
  <si>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</si>
  <si>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</si>
  <si>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</si>
  <si>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</si>
  <si>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</si>
  <si>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</si>
  <si>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</si>
  <si>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</si>
  <si>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</si>
  <si>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</si>
  <si>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</si>
  <si>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</si>
  <si>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</si>
  <si>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</si>
  <si>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</si>
  <si>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</si>
  <si>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</si>
  <si>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</si>
  <si>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</si>
  <si>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</si>
  <si>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</si>
  <si>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</si>
  <si>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</si>
  <si>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</si>
  <si>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</si>
  <si>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</si>
  <si>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</si>
  <si>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</si>
  <si>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</si>
  <si>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</si>
  <si>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</si>
  <si>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</si>
  <si>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</si>
  <si>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</si>
  <si>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</si>
  <si>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</si>
  <si>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</si>
  <si>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</si>
  <si>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</si>
  <si>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</si>
  <si>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</si>
  <si>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</si>
  <si>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</si>
  <si>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</si>
  <si>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</si>
  <si>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</si>
  <si>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</si>
  <si>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</si>
  <si>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</si>
  <si>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</si>
  <si>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</si>
  <si>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</si>
  <si>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</si>
  <si>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</si>
  <si>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</si>
  <si>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</si>
  <si>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</si>
  <si>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</si>
  <si>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</si>
  <si>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</si>
  <si>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</si>
  <si>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</si>
  <si>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</si>
  <si>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</si>
  <si>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</si>
  <si>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</si>
  <si>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</si>
  <si>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</si>
  <si>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</si>
  <si>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</si>
  <si>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</si>
  <si>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</si>
  <si>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</si>
  <si>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</si>
  <si>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</si>
  <si>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</si>
  <si>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</si>
  <si>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</si>
  <si>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</si>
  <si>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</si>
  <si>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</si>
  <si>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</si>
  <si>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</si>
  <si>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</si>
  <si>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</si>
  <si>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</si>
  <si>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</si>
  <si>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</si>
  <si>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</si>
  <si>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</si>
  <si>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</si>
  <si>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</si>
  <si>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</si>
  <si>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</si>
  <si>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</si>
  <si>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</si>
  <si>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</si>
  <si>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</si>
  <si>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</si>
  <si>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</si>
  <si>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</si>
  <si>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</si>
  <si>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</si>
  <si>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</si>
  <si>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</si>
  <si>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</si>
  <si>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</si>
  <si>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</si>
  <si>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</si>
  <si>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</si>
  <si>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</si>
  <si>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</si>
  <si>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</si>
  <si>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</si>
  <si>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</si>
  <si>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</si>
  <si>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</si>
  <si>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</si>
  <si>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</si>
  <si>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</si>
  <si>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</si>
  <si>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</si>
  <si>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</si>
  <si>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</si>
  <si>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</si>
  <si>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</si>
  <si>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</si>
  <si>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</si>
  <si>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</si>
  <si>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</si>
  <si>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</si>
  <si>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</si>
  <si>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</si>
  <si>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</si>
  <si>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</si>
  <si>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</si>
  <si>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</si>
  <si>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</si>
  <si>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</si>
  <si>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</si>
  <si>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</si>
  <si>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</si>
  <si>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</si>
  <si>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</si>
  <si>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</si>
  <si>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</si>
  <si>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</si>
  <si>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</si>
  <si>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</si>
  <si>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</si>
  <si>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</si>
  <si>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</si>
  <si>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</si>
  <si>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</si>
  <si>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</si>
  <si>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</si>
  <si>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</si>
  <si>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</si>
  <si>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</si>
  <si>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</si>
  <si>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</si>
  <si>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</si>
  <si>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</si>
  <si>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</si>
  <si>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</si>
  <si>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</si>
  <si>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</si>
  <si>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</si>
  <si>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</si>
  <si>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</si>
  <si>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</si>
  <si>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</si>
  <si>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</si>
  <si>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</si>
  <si>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</si>
  <si>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</si>
  <si>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</si>
  <si>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</si>
  <si>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</si>
  <si>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</si>
  <si>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</si>
  <si>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</si>
  <si>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</si>
  <si>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</si>
  <si>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</si>
  <si>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</si>
  <si>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</si>
  <si>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</si>
  <si>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</si>
  <si>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</si>
  <si>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</si>
  <si>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</si>
  <si>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</si>
  <si>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</si>
  <si>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</si>
  <si>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</si>
  <si>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</si>
  <si>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</si>
  <si>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</si>
  <si>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</si>
  <si>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</si>
  <si>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</si>
  <si>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</si>
  <si>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</si>
  <si>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</si>
  <si>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</si>
  <si>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</si>
  <si>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</si>
  <si>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</si>
  <si>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</si>
  <si>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</si>
  <si>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</si>
  <si>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</si>
  <si>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</si>
  <si>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</si>
  <si>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</si>
  <si>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</si>
  <si>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</si>
  <si>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</si>
  <si>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</si>
  <si>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</si>
  <si>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</si>
  <si>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</si>
  <si>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</si>
  <si>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</si>
  <si>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</si>
  <si>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</si>
  <si>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</si>
  <si>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</si>
  <si>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</si>
  <si>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</si>
  <si>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</si>
  <si>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</si>
  <si>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</si>
  <si>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</si>
  <si>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</si>
  <si>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</si>
  <si>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</si>
  <si>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</si>
  <si>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</si>
  <si>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</si>
  <si>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</si>
  <si>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</si>
  <si>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</si>
  <si>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</si>
  <si>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</si>
  <si>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</si>
  <si>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</si>
  <si>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</si>
  <si>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</si>
  <si>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</si>
  <si>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</si>
  <si>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</si>
  <si>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</si>
  <si>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</si>
  <si>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</si>
  <si>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</si>
  <si>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</si>
  <si>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</si>
  <si>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</si>
  <si>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</si>
  <si>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</si>
  <si>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</si>
  <si>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</si>
  <si>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</si>
  <si>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</si>
  <si>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</si>
  <si>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</si>
  <si>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</si>
  <si>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</si>
  <si>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</si>
  <si>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</si>
  <si>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</si>
  <si>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</si>
  <si>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</si>
  <si>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</si>
  <si>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</si>
  <si>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</si>
  <si>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</si>
  <si>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</si>
  <si>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</si>
  <si>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</si>
  <si>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</si>
  <si>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</si>
  <si>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</si>
  <si>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</si>
  <si>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</si>
  <si>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</si>
  <si>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</si>
  <si>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</si>
  <si>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</si>
  <si>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</si>
  <si>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</si>
  <si>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</si>
  <si>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</si>
  <si>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</si>
  <si>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</si>
  <si>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</si>
  <si>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</si>
  <si>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</si>
  <si>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</si>
  <si>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</si>
  <si>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</si>
  <si>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</si>
  <si>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</si>
  <si>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</si>
  <si>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</si>
  <si>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</si>
  <si>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</si>
  <si>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</si>
  <si>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</si>
  <si>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</si>
  <si>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</si>
  <si>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</si>
  <si>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</si>
  <si>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</si>
  <si>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</si>
  <si>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</si>
  <si>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</si>
  <si>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</si>
  <si>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</si>
  <si>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</si>
  <si>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</si>
  <si>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</si>
  <si>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</si>
  <si>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</si>
  <si>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</si>
  <si>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</si>
  <si>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</si>
  <si>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</si>
  <si>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</si>
  <si>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</si>
  <si>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</si>
  <si>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</si>
  <si>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</si>
  <si>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</si>
  <si>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</si>
  <si>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</si>
  <si>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</si>
  <si>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</si>
  <si>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</si>
  <si>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</si>
  <si>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</si>
  <si>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</si>
  <si>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</si>
  <si>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</si>
  <si>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</si>
  <si>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</si>
  <si>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</si>
  <si>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</si>
  <si>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</si>
  <si>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</si>
  <si>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</si>
  <si>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</si>
  <si>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</si>
  <si>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</si>
  <si>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</si>
  <si>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</si>
  <si>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</si>
  <si>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</si>
  <si>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</si>
  <si>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</si>
  <si>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</si>
  <si>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</si>
  <si>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</si>
  <si>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</si>
  <si>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</si>
  <si>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</si>
  <si>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</si>
  <si>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</si>
  <si>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</si>
  <si>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</si>
  <si>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</si>
  <si>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</si>
  <si>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</si>
  <si>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</si>
  <si>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</si>
  <si>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</si>
  <si>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</si>
  <si>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</si>
  <si>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</si>
  <si>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</si>
  <si>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</si>
  <si>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</si>
  <si>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</si>
  <si>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</si>
  <si>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</si>
  <si>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</si>
  <si>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</si>
  <si>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</si>
  <si>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</si>
  <si>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</si>
  <si>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</si>
  <si>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</si>
  <si>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</si>
  <si>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</si>
  <si>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</si>
  <si>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</si>
  <si>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</si>
  <si>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</si>
  <si>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</si>
  <si>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</si>
  <si>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</si>
  <si>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</si>
  <si>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</si>
  <si>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</si>
  <si>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</si>
  <si>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</si>
  <si>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</si>
  <si>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</si>
  <si>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</si>
  <si>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</si>
  <si>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</si>
  <si>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</si>
  <si>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</si>
  <si>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</si>
  <si>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</si>
  <si>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</si>
  <si>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</si>
  <si>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</si>
  <si>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</si>
  <si>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</si>
  <si>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</si>
  <si>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</si>
  <si>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</si>
  <si>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</si>
  <si>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</si>
  <si>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</si>
  <si>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</si>
  <si>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</si>
  <si>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</si>
  <si>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</si>
  <si>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</si>
  <si>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</si>
  <si>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</si>
  <si>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</si>
  <si>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</si>
  <si>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</si>
  <si>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</si>
  <si>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</si>
  <si>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</si>
  <si>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</si>
  <si>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</si>
  <si>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</si>
  <si>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</si>
  <si>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</si>
  <si>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</si>
  <si>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</si>
  <si>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</si>
  <si>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</si>
  <si>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</si>
  <si>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</si>
  <si>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</si>
  <si>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</si>
  <si>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</si>
  <si>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</si>
  <si>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</si>
  <si>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</si>
  <si>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</si>
  <si>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</si>
  <si>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</si>
  <si>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</si>
  <si>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</si>
  <si>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</si>
  <si>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</si>
  <si>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</si>
  <si>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</si>
  <si>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</si>
  <si>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</si>
  <si>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</si>
  <si>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</si>
  <si>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</si>
  <si>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</si>
  <si>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</si>
  <si>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</si>
  <si>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</si>
  <si>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</si>
  <si>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</si>
  <si>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</si>
  <si>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</si>
  <si>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</si>
  <si>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</si>
  <si>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</si>
  <si>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</si>
  <si>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</si>
  <si>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</si>
  <si>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</si>
  <si>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</si>
  <si>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</si>
  <si>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</si>
  <si>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</si>
  <si>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</si>
  <si>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</si>
  <si>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</si>
  <si>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</si>
  <si>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</si>
  <si>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</si>
  <si>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</si>
  <si>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</si>
  <si>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</si>
  <si>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</si>
  <si>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</si>
  <si>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</si>
  <si>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</si>
  <si>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</si>
  <si>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</si>
  <si>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</si>
  <si>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</si>
  <si>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</si>
  <si>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</si>
  <si>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</si>
  <si>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</si>
  <si>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</si>
  <si>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</si>
  <si>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</si>
  <si>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</si>
  <si>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</si>
  <si>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</si>
  <si>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</si>
  <si>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</si>
  <si>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</si>
  <si>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</si>
  <si>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</si>
  <si>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</si>
  <si>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</si>
  <si>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</si>
  <si>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</si>
  <si>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</si>
  <si>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</si>
  <si>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</si>
  <si>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</si>
  <si>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</si>
  <si>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</si>
  <si>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</si>
  <si>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</si>
  <si>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</si>
  <si>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</si>
  <si>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</si>
  <si>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</si>
  <si>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</si>
  <si>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</si>
  <si>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</si>
  <si>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</si>
  <si>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</si>
  <si>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</si>
  <si>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</si>
  <si>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</si>
  <si>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</si>
  <si>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</si>
  <si>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</si>
  <si>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</si>
  <si>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</si>
  <si>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</si>
  <si>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</si>
  <si>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</si>
  <si>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</si>
  <si>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</si>
  <si>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</si>
  <si>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</si>
  <si>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</si>
  <si>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</si>
  <si>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</si>
  <si>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</si>
  <si>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</si>
  <si>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</si>
  <si>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</si>
  <si>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</si>
  <si>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</si>
  <si>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</si>
  <si>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</si>
  <si>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</si>
  <si>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</si>
  <si>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</si>
  <si>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</si>
  <si>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</si>
  <si>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</si>
  <si>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</si>
  <si>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</si>
  <si>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</si>
  <si>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</si>
  <si>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</si>
  <si>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</si>
  <si>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</si>
  <si>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</si>
  <si>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</si>
  <si>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</si>
  <si>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</si>
  <si>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</si>
  <si>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</si>
  <si>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</si>
  <si>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</si>
  <si>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</si>
  <si>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</si>
  <si>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</si>
  <si>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</si>
  <si>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</si>
  <si>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</si>
  <si>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</si>
  <si>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</si>
  <si>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</si>
  <si>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</si>
  <si>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</si>
  <si>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</si>
  <si>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</si>
  <si>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</si>
  <si>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</si>
  <si>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</si>
  <si>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</si>
  <si>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</si>
  <si>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</si>
  <si>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</si>
  <si>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</si>
  <si>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</si>
  <si>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</si>
  <si>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</si>
  <si>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</si>
  <si>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</si>
  <si>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</si>
  <si>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</si>
  <si>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</si>
  <si>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</si>
  <si>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</si>
  <si>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</si>
  <si>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</si>
  <si>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</si>
  <si>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</si>
  <si>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</si>
  <si>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</si>
  <si>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</si>
  <si>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</si>
  <si>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</si>
  <si>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</si>
  <si>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</si>
  <si>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</si>
  <si>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</si>
  <si>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</si>
  <si>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</si>
  <si>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</si>
  <si>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</si>
  <si>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</si>
  <si>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</si>
  <si>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</si>
  <si>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</si>
  <si>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</si>
  <si>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</si>
  <si>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</si>
  <si>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</si>
  <si>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</si>
  <si>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</si>
  <si>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</si>
  <si>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</si>
  <si>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</si>
  <si>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</si>
  <si>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</si>
  <si>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</si>
  <si>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</si>
  <si>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</si>
  <si>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</si>
  <si>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</si>
  <si>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</si>
  <si>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</si>
  <si>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</si>
  <si>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</si>
  <si>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</si>
  <si>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</si>
  <si>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</si>
  <si>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</si>
  <si>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</si>
  <si>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</si>
  <si>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</si>
  <si>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</si>
  <si>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</si>
  <si>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</si>
  <si>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</si>
  <si>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</si>
  <si>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</si>
  <si>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</si>
  <si>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</si>
  <si>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</si>
  <si>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</si>
  <si>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</si>
  <si>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</si>
  <si>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</si>
  <si>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</si>
  <si>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</si>
  <si>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</si>
  <si>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</si>
  <si>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</si>
  <si>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</si>
  <si>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</si>
  <si>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</si>
  <si>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</si>
  <si>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</si>
  <si>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</si>
  <si>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</si>
  <si>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</si>
  <si>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</si>
  <si>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</si>
  <si>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</si>
  <si>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</si>
  <si>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</si>
  <si>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</si>
  <si>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</si>
  <si>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</si>
  <si>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</si>
  <si>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</si>
  <si>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</si>
  <si>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</si>
  <si>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</si>
  <si>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</si>
  <si>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</si>
  <si>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</si>
  <si>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</si>
  <si>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</si>
  <si>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</si>
  <si>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</si>
  <si>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</si>
  <si>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</si>
  <si>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</si>
  <si>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</si>
  <si>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</si>
  <si>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</si>
  <si>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</si>
  <si>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</si>
  <si>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</si>
  <si>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</si>
  <si>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</si>
  <si>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</si>
  <si>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</si>
  <si>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</si>
  <si>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</si>
  <si>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</si>
  <si>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</si>
  <si>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</si>
  <si>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</si>
  <si>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</si>
  <si>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</si>
  <si>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</si>
  <si>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</si>
  <si>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</si>
  <si>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</si>
  <si>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</si>
  <si>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</si>
  <si>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</si>
  <si>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</si>
  <si>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</si>
  <si>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</si>
  <si>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</si>
  <si>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</si>
  <si>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</si>
  <si>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</si>
  <si>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</si>
  <si>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</si>
  <si>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</si>
  <si>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</si>
  <si>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</si>
  <si>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</si>
  <si>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</si>
  <si>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</si>
  <si>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</si>
  <si>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</si>
  <si>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</si>
  <si>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</si>
  <si>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</si>
  <si>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</si>
  <si>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</si>
  <si>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</si>
  <si>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</si>
  <si>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</si>
  <si>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</si>
  <si>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</si>
  <si>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</si>
  <si>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</si>
  <si>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</si>
  <si>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</si>
  <si>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</si>
  <si>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</si>
  <si>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</si>
  <si>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</si>
  <si>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</si>
  <si>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</si>
  <si>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</si>
  <si>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</si>
  <si>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</si>
  <si>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</si>
  <si>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</si>
  <si>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</si>
  <si>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</si>
  <si>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</si>
  <si>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</si>
  <si>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</si>
  <si>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</si>
  <si>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</si>
  <si>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</si>
  <si>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</si>
  <si>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</si>
  <si>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</si>
  <si>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</si>
  <si>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</si>
  <si>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</si>
  <si>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</si>
  <si>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</si>
  <si>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</si>
  <si>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</si>
  <si>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</si>
  <si>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</si>
  <si>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</si>
  <si>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</si>
  <si>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</si>
  <si>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</si>
  <si>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</si>
  <si>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</si>
  <si>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</si>
  <si>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</si>
  <si>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</si>
  <si>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</si>
  <si>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</si>
  <si>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</si>
  <si>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</si>
  <si>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</si>
  <si>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</si>
  <si>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</si>
  <si>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</si>
  <si>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</si>
  <si>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</si>
  <si>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</si>
  <si>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</si>
  <si>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</si>
  <si>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</si>
  <si>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</si>
  <si>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</si>
  <si>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</si>
  <si>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</si>
  <si>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</si>
  <si>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</si>
  <si>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</si>
  <si>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</si>
  <si>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</si>
  <si>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</si>
  <si>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</si>
  <si>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</si>
  <si>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</si>
  <si>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</si>
  <si>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</si>
  <si>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</si>
  <si>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</si>
  <si>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</si>
  <si>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</si>
  <si>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</si>
  <si>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</si>
  <si>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</si>
  <si>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</si>
  <si>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</si>
  <si>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</si>
  <si>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</si>
  <si>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</si>
  <si>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</si>
  <si>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</si>
  <si>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</si>
  <si>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</si>
  <si>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</si>
  <si>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</si>
  <si>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</si>
  <si>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</si>
  <si>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</si>
  <si>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</si>
  <si>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</si>
  <si>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</si>
  <si>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</si>
  <si>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</si>
  <si>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</si>
  <si>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</si>
  <si>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</si>
  <si>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</si>
  <si>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</si>
  <si>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</si>
  <si>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</si>
  <si>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</si>
  <si>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</si>
  <si>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</si>
  <si>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</si>
  <si>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</si>
  <si>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</si>
  <si>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</si>
  <si>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</si>
  <si>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</si>
  <si>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</si>
  <si>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</si>
  <si>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</si>
  <si>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</si>
  <si>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</si>
  <si>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</si>
  <si>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</si>
  <si>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</si>
  <si>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</si>
  <si>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</si>
  <si>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</si>
  <si>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</si>
  <si>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</si>
  <si>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</si>
  <si>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</si>
  <si>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</si>
  <si>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</si>
  <si>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</si>
  <si>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</si>
  <si>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</si>
  <si>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</si>
  <si>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</si>
  <si>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</si>
  <si>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</si>
  <si>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</si>
  <si>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</si>
  <si>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</si>
  <si>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</si>
  <si>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</si>
  <si>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</si>
  <si>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</si>
  <si>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</si>
  <si>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</si>
  <si>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</si>
  <si>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</si>
  <si>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</si>
  <si>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</si>
  <si>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</si>
  <si>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</si>
  <si>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</si>
  <si>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</si>
  <si>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</si>
  <si>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</si>
  <si>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</si>
  <si>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</si>
  <si>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</si>
  <si>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</si>
  <si>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</si>
  <si>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</si>
  <si>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</si>
  <si>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</si>
  <si>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</si>
  <si>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</si>
  <si>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</si>
  <si>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</si>
  <si>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</si>
  <si>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</si>
  <si>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</si>
  <si>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</si>
  <si>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</si>
  <si>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</si>
  <si>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</si>
  <si>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</si>
  <si>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</si>
  <si>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</si>
  <si>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</si>
  <si>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</si>
  <si>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</si>
  <si>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</si>
  <si>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</si>
  <si>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</si>
  <si>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</si>
  <si>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</si>
  <si>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</si>
  <si>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</si>
  <si>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</si>
  <si>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</si>
  <si>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</si>
  <si>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</si>
  <si>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</si>
  <si>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</si>
  <si>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</si>
  <si>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</si>
  <si>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</si>
  <si>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</si>
  <si>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</si>
  <si>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</si>
  <si>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</si>
  <si>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</si>
  <si>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</si>
  <si>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</si>
  <si>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</si>
  <si>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</si>
  <si>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</si>
  <si>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</si>
  <si>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</si>
  <si>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</si>
  <si>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</si>
  <si>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</si>
  <si>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</si>
  <si>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</si>
  <si>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</si>
  <si>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</si>
  <si>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</si>
  <si>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</si>
  <si>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</si>
  <si>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</si>
  <si>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</si>
  <si>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</si>
  <si>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</si>
  <si>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</si>
  <si>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</si>
  <si>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</si>
  <si>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</si>
  <si>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</si>
  <si>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</si>
  <si>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</si>
  <si>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</si>
  <si>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</si>
  <si>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</si>
  <si>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</si>
  <si>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</si>
  <si>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</si>
  <si>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</si>
  <si>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</si>
  <si>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</si>
  <si>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</si>
  <si>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</si>
  <si>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</si>
  <si>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</si>
  <si>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</si>
  <si>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</si>
  <si>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</si>
  <si>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</si>
  <si>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</si>
  <si>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</si>
  <si>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</si>
  <si>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</si>
  <si>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</si>
  <si>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</si>
  <si>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</si>
  <si>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</si>
  <si>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</si>
  <si>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</si>
  <si>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</si>
  <si>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</si>
  <si>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</si>
  <si>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</si>
  <si>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</si>
  <si>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</si>
  <si>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</si>
  <si>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</si>
  <si>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</si>
  <si>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</si>
  <si>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</si>
  <si>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</si>
  <si>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</si>
  <si>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</si>
  <si>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</si>
  <si>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</si>
  <si>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</si>
  <si>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</si>
  <si>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</si>
  <si>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</si>
  <si>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</si>
  <si>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</si>
  <si>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</si>
  <si>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</si>
  <si>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</si>
  <si>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</si>
  <si>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</si>
  <si>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</si>
  <si>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</si>
  <si>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</si>
  <si>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</si>
  <si>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</si>
  <si>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</si>
  <si>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</si>
  <si>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</si>
  <si>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</si>
  <si>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</si>
  <si>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</si>
  <si>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</si>
  <si>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</si>
  <si>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</si>
  <si>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</si>
  <si>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</si>
  <si>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</si>
  <si>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</si>
  <si>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</si>
  <si>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</si>
  <si>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</si>
  <si>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</si>
  <si>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</si>
  <si>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</si>
  <si>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</si>
  <si>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</si>
  <si>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</si>
  <si>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</si>
  <si>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</si>
  <si>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</si>
  <si>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</si>
  <si>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</si>
  <si>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</si>
  <si>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</si>
  <si>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</si>
  <si>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</si>
  <si>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</si>
  <si>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</si>
  <si>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</si>
  <si>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</si>
  <si>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</si>
  <si>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</si>
  <si>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</si>
  <si>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</si>
  <si>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</si>
  <si>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</si>
  <si>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</si>
  <si>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</si>
  <si>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</si>
  <si>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</si>
  <si>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</si>
  <si>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</si>
  <si>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</si>
  <si>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</si>
  <si>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</si>
  <si>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</si>
  <si>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</si>
  <si>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</si>
  <si>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</si>
  <si>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</si>
  <si>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</si>
  <si>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</si>
  <si>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</si>
  <si>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</si>
  <si>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</si>
  <si>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</si>
  <si>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</si>
  <si>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</si>
  <si>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</si>
  <si>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</si>
  <si>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</si>
  <si>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</si>
  <si>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</si>
  <si>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</si>
  <si>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</si>
  <si>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</si>
  <si>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</si>
  <si>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</si>
  <si>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</si>
  <si>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</si>
  <si>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</si>
  <si>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</si>
  <si>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</si>
  <si>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</si>
  <si>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</si>
  <si>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</si>
  <si>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</si>
  <si>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</si>
  <si>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</si>
  <si>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</si>
  <si>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</si>
  <si>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</si>
  <si>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</si>
  <si>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</si>
  <si>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</si>
  <si>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</si>
  <si>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</si>
  <si>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</si>
  <si>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</si>
  <si>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</si>
  <si>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</si>
  <si>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</si>
  <si>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</si>
  <si>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</si>
  <si>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</si>
  <si>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</si>
  <si>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</si>
  <si>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</si>
  <si>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</si>
  <si>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</si>
  <si>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</si>
  <si>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</si>
  <si>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</si>
  <si>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</si>
  <si>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</si>
  <si>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</si>
  <si>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</si>
  <si>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</si>
  <si>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</si>
  <si>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</si>
  <si>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</si>
  <si>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</si>
  <si>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</si>
  <si>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</si>
  <si>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</si>
  <si>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</si>
  <si>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</si>
  <si>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</si>
  <si>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</si>
  <si>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</si>
  <si>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</si>
  <si>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</si>
  <si>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</si>
  <si>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</si>
  <si>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</si>
  <si>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</si>
  <si>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</si>
  <si>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</si>
  <si>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</si>
  <si>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</si>
  <si>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</si>
  <si>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</si>
  <si>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</si>
  <si>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</si>
  <si>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</si>
  <si>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</si>
  <si>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</si>
  <si>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</si>
  <si>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</si>
  <si>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</si>
  <si>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</si>
  <si>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</si>
  <si>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</si>
  <si>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</si>
  <si>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</si>
  <si>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</si>
  <si>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</si>
  <si>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</si>
  <si>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</si>
  <si>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</si>
  <si>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</si>
  <si>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</si>
  <si>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</si>
  <si>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</si>
  <si>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</si>
  <si>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</si>
  <si>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</si>
  <si>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</si>
  <si>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</si>
  <si>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</si>
  <si>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</si>
  <si>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</si>
  <si>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</si>
  <si>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</si>
  <si>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</si>
  <si>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</si>
  <si>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</si>
  <si>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</si>
  <si>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</si>
  <si>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</si>
  <si>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</si>
  <si>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</si>
  <si>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</si>
  <si>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</si>
  <si>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</si>
  <si>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</si>
  <si>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</si>
  <si>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</si>
  <si>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</si>
  <si>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</si>
  <si>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</si>
  <si>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</si>
  <si>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</si>
  <si>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</si>
  <si>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</si>
  <si>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</si>
  <si>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</si>
  <si>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</si>
  <si>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</si>
  <si>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</si>
  <si>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</si>
  <si>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</si>
  <si>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</si>
  <si>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</si>
  <si>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</si>
  <si>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</si>
  <si>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</si>
  <si>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</si>
  <si>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</si>
  <si>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</si>
  <si>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</si>
  <si>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</si>
  <si>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</si>
  <si>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</si>
  <si>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</si>
  <si>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</si>
  <si>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</si>
  <si>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</si>
  <si>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</si>
  <si>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</si>
  <si>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</si>
  <si>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</si>
  <si>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</si>
  <si>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</si>
  <si>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</si>
  <si>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</si>
  <si>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</si>
  <si>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</si>
  <si>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</si>
  <si>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</si>
  <si>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</si>
  <si>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</si>
  <si>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</si>
  <si>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</si>
  <si>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</si>
  <si>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</si>
  <si>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</si>
  <si>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</si>
  <si>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</si>
  <si>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</si>
  <si>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</si>
  <si>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</si>
  <si>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</si>
  <si>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</si>
  <si>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</si>
  <si>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</si>
  <si>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</si>
  <si>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</si>
  <si>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</si>
  <si>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</si>
  <si>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</si>
  <si>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</si>
  <si>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</si>
  <si>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</si>
  <si>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</si>
  <si>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</si>
  <si>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</si>
  <si>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</si>
  <si>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</si>
  <si>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</si>
  <si>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</si>
  <si>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</si>
  <si>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</si>
  <si>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</si>
  <si>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</si>
  <si>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</si>
  <si>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</si>
  <si>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</si>
  <si>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</si>
  <si>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</si>
  <si>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</si>
  <si>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</si>
  <si>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</si>
  <si>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</si>
  <si>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</si>
  <si>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</si>
  <si>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</si>
  <si>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</si>
  <si>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</si>
  <si>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</si>
  <si>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</si>
  <si>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</si>
  <si>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</si>
  <si>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</si>
  <si>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</si>
  <si>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</si>
  <si>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</si>
  <si>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</si>
  <si>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</si>
  <si>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</si>
  <si>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</si>
  <si>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</si>
  <si>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</si>
  <si>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</si>
  <si>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</si>
  <si>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</si>
  <si>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</si>
  <si>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</si>
  <si>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</si>
  <si>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</si>
  <si>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</si>
  <si>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</si>
  <si>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</si>
  <si>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</si>
  <si>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</si>
  <si>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</si>
  <si>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</si>
  <si>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</si>
  <si>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</si>
  <si>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</si>
  <si>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</si>
  <si>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</si>
  <si>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</si>
  <si>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</si>
  <si>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</si>
  <si>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</si>
  <si>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</si>
  <si>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</si>
  <si>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</si>
  <si>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</si>
  <si>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</si>
  <si>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</si>
  <si>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</si>
  <si>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</si>
  <si>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</si>
  <si>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</si>
  <si>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</si>
  <si>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</si>
  <si>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</si>
  <si>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</si>
  <si>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</si>
  <si>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</si>
  <si>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</si>
  <si>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</si>
  <si>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</si>
  <si>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</si>
  <si>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</si>
  <si>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</si>
  <si>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</si>
  <si>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</si>
  <si>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</si>
  <si>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</si>
  <si>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</si>
  <si>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</si>
  <si>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</si>
  <si>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</si>
  <si>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</si>
  <si>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</si>
  <si>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</si>
  <si>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</si>
  <si>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</si>
  <si>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</si>
  <si>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</si>
  <si>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</si>
  <si>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</si>
  <si>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</si>
  <si>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</si>
  <si>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</si>
  <si>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</si>
  <si>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</si>
  <si>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</si>
  <si>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</si>
  <si>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</si>
  <si>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</si>
  <si>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</si>
  <si>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</si>
  <si>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</si>
  <si>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</si>
  <si>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</si>
  <si>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</si>
  <si>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</si>
  <si>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</si>
  <si>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</si>
  <si>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</si>
  <si>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</si>
  <si>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</si>
  <si>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</si>
  <si>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</si>
  <si>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</si>
  <si>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</si>
  <si>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</si>
  <si>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</si>
  <si>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</si>
  <si>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</si>
  <si>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</si>
  <si>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</si>
  <si>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</si>
  <si>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</si>
  <si>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</si>
  <si>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</si>
  <si>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</si>
  <si>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</si>
  <si>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</si>
  <si>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</si>
  <si>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</si>
  <si>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</si>
  <si>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</si>
  <si>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</si>
  <si>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</si>
  <si>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</si>
  <si>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</si>
  <si>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</si>
  <si>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</si>
  <si>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</si>
  <si>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</si>
  <si>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</si>
  <si>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</si>
  <si>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</si>
  <si>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</si>
  <si>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</si>
  <si>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</si>
  <si>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</si>
  <si>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</si>
  <si>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</si>
  <si>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</si>
  <si>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</si>
  <si>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</si>
  <si>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</si>
  <si>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</si>
  <si>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</si>
  <si>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</si>
  <si>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</si>
  <si>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</si>
  <si>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</si>
  <si>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</si>
  <si>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</si>
  <si>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</si>
  <si>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</si>
  <si>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</si>
  <si>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</si>
  <si>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</si>
  <si>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</si>
  <si>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</si>
  <si>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</si>
  <si>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</si>
  <si>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</si>
  <si>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</si>
  <si>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</si>
  <si>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</si>
  <si>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</si>
  <si>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</si>
  <si>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</si>
  <si>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</si>
  <si>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</si>
  <si>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</si>
  <si>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</si>
  <si>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</si>
  <si>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</si>
  <si>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</si>
  <si>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</si>
  <si>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</si>
  <si>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</si>
  <si>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</si>
  <si>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</si>
  <si>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</si>
  <si>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</si>
  <si>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</si>
  <si>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</si>
  <si>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</si>
  <si>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</si>
  <si>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</si>
  <si>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</si>
  <si>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</si>
  <si>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</si>
  <si>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</si>
  <si>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</si>
  <si>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</si>
  <si>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</si>
  <si>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</si>
  <si>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</si>
  <si>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</si>
  <si>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</si>
  <si>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</si>
  <si>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</si>
  <si>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</si>
  <si>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</si>
  <si>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</si>
  <si>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</si>
  <si>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</si>
  <si>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</si>
  <si>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</si>
  <si>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</si>
  <si>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</si>
  <si>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</si>
  <si>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</si>
  <si>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</si>
  <si>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</si>
  <si>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</si>
  <si>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</si>
  <si>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</si>
  <si>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</si>
  <si>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</si>
  <si>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</si>
  <si>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</si>
  <si>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</si>
  <si>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</si>
  <si>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</si>
  <si>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</si>
  <si>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</si>
  <si>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</si>
  <si>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</si>
  <si>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</si>
  <si>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</si>
  <si>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</si>
  <si>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</si>
  <si>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</si>
  <si>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</si>
  <si>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</si>
  <si>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</si>
  <si>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</si>
  <si>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</si>
  <si>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</si>
  <si>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</si>
  <si>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</si>
  <si>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</si>
  <si>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</si>
  <si>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</si>
  <si>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</si>
  <si>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</si>
  <si>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</si>
  <si>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</si>
  <si>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</si>
  <si>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</si>
  <si>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</si>
  <si>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</si>
  <si>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</si>
  <si>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</si>
  <si>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</si>
  <si>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</si>
  <si>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</si>
  <si>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</si>
  <si>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</si>
  <si>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</si>
  <si>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</si>
  <si>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</si>
  <si>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</si>
  <si>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</si>
  <si>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</si>
  <si>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</si>
  <si>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</si>
  <si>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</si>
  <si>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</si>
  <si>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</si>
  <si>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</si>
  <si>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</si>
  <si>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</si>
  <si>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</si>
  <si>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</si>
  <si>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</si>
  <si>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</si>
  <si>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</si>
  <si>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</si>
  <si>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</si>
  <si>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</si>
  <si>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</si>
  <si>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</si>
  <si>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</si>
  <si>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</si>
  <si>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</si>
  <si>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</si>
  <si>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</si>
  <si>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</si>
  <si>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</si>
  <si>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</si>
  <si>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</si>
  <si>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</si>
  <si>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</si>
  <si>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</si>
  <si>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</si>
  <si>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</si>
  <si>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</si>
  <si>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</si>
  <si>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</si>
  <si>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</si>
  <si>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</si>
  <si>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</si>
  <si>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</si>
  <si>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</si>
  <si>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</si>
  <si>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</si>
  <si>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</si>
  <si>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</si>
  <si>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</si>
  <si>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</si>
  <si>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</si>
  <si>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</si>
  <si>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</si>
  <si>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</si>
  <si>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</si>
  <si>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</si>
  <si>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</si>
  <si>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</si>
  <si>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</si>
  <si>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</si>
  <si>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</si>
  <si>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</si>
  <si>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</si>
  <si>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</si>
  <si>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</si>
  <si>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</si>
  <si>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</si>
  <si>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</si>
  <si>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</si>
  <si>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</si>
  <si>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</si>
  <si>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</si>
  <si>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</si>
  <si>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</si>
  <si>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</si>
  <si>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</si>
  <si>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</si>
  <si>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</si>
  <si>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</si>
  <si>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</si>
  <si>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</si>
  <si>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</si>
  <si>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</si>
  <si>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</si>
  <si>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</si>
  <si>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</si>
  <si>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</si>
  <si>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</si>
  <si>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</si>
  <si>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</si>
  <si>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</si>
  <si>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</si>
  <si>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</si>
  <si>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</si>
  <si>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</si>
  <si>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</si>
  <si>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</si>
  <si>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</si>
  <si>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</si>
  <si>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</si>
  <si>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</si>
  <si>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</si>
  <si>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</si>
  <si>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</si>
  <si>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</si>
  <si>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</si>
  <si>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</si>
  <si>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</si>
  <si>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</si>
  <si>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</si>
  <si>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</si>
  <si>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</si>
  <si>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</si>
  <si>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</si>
  <si>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</si>
  <si>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</si>
  <si>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</si>
  <si>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</si>
  <si>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</si>
  <si>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</si>
  <si>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</si>
  <si>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</si>
  <si>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</si>
  <si>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</si>
  <si>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</si>
  <si>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</si>
  <si>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</si>
  <si>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</si>
  <si>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</si>
  <si>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</si>
  <si>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</si>
  <si>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</si>
  <si>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</si>
  <si>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</si>
  <si>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</si>
  <si>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</si>
  <si>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</si>
  <si>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</si>
  <si>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</si>
  <si>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</si>
  <si>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</si>
  <si>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</si>
  <si>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</si>
  <si>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</si>
  <si>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</si>
  <si>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</si>
  <si>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</si>
  <si>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</si>
  <si>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</si>
  <si>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</si>
  <si>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</si>
  <si>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</si>
  <si>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</si>
  <si>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</si>
  <si>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</si>
  <si>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</si>
  <si>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</si>
  <si>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</si>
  <si>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</si>
  <si>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</si>
  <si>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</si>
  <si>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</si>
  <si>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</si>
  <si>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</si>
  <si>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</si>
  <si>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</si>
  <si>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</si>
  <si>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</si>
  <si>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</si>
  <si>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</si>
  <si>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</si>
  <si>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</si>
  <si>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</si>
  <si>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</si>
  <si>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</si>
  <si>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</si>
  <si>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</si>
  <si>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</si>
  <si>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</si>
  <si>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</si>
  <si>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</si>
  <si>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</si>
  <si>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</si>
  <si>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</si>
  <si>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</si>
  <si>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</si>
  <si>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</si>
  <si>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</si>
  <si>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</si>
  <si>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</si>
  <si>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</si>
  <si>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</si>
  <si>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</si>
  <si>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</si>
  <si>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</si>
  <si>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</si>
  <si>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</si>
  <si>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</si>
  <si>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</si>
  <si>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</si>
  <si>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</si>
  <si>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</si>
  <si>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</si>
  <si>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</si>
  <si>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</si>
  <si>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</si>
  <si>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</si>
  <si>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</si>
  <si>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</si>
  <si>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</si>
  <si>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</si>
  <si>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</si>
  <si>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</si>
  <si>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</si>
  <si>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</si>
  <si>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</si>
  <si>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</si>
  <si>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</si>
  <si>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</si>
  <si>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</si>
  <si>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</si>
  <si>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</si>
  <si>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</si>
  <si>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</si>
  <si>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</si>
  <si>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</si>
  <si>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</si>
  <si>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</si>
  <si>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</si>
  <si>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</si>
  <si>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</si>
  <si>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</si>
  <si>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</si>
  <si>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</si>
  <si>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</si>
  <si>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</si>
  <si>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</si>
  <si>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</si>
  <si>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</si>
  <si>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</si>
  <si>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</si>
  <si>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</si>
  <si>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</si>
  <si>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</si>
  <si>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</si>
  <si>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</si>
  <si>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</si>
  <si>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</si>
  <si>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</si>
  <si>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</si>
  <si>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</si>
  <si>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</si>
  <si>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</si>
  <si>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</si>
  <si>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</si>
  <si>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</si>
  <si>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</si>
  <si>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</si>
  <si>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</si>
  <si>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</si>
  <si>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</si>
  <si>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</si>
  <si>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</si>
  <si>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</si>
  <si>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</si>
  <si>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</si>
  <si>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</si>
  <si>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</si>
  <si>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</si>
  <si>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</si>
  <si>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</si>
  <si>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</si>
  <si>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</si>
  <si>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</si>
  <si>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</si>
  <si>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</si>
  <si>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</si>
  <si>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</si>
  <si>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</si>
  <si>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</si>
  <si>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</si>
  <si>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</si>
  <si>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</si>
  <si>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</si>
  <si>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</si>
  <si>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</si>
  <si>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</si>
  <si>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</si>
  <si>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</si>
  <si>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</si>
  <si>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</si>
  <si>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</si>
  <si>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</si>
  <si>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</si>
  <si>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</si>
  <si>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</si>
  <si>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</si>
  <si>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</si>
  <si>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</si>
  <si>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</si>
  <si>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</si>
  <si>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</si>
  <si>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</si>
  <si>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</si>
  <si>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</si>
  <si>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</si>
  <si>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</si>
  <si>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</si>
  <si>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</si>
  <si>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</si>
  <si>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</si>
  <si>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</si>
  <si>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</si>
  <si>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</si>
  <si>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</si>
  <si>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</si>
  <si>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</si>
  <si>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</si>
  <si>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</si>
  <si>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</si>
  <si>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</si>
  <si>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</si>
  <si>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</si>
  <si>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</si>
  <si>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</si>
  <si>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</si>
  <si>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</si>
  <si>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</si>
  <si>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</si>
  <si>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</si>
  <si>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</si>
  <si>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</si>
  <si>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</si>
  <si>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</si>
  <si>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</si>
  <si>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</si>
  <si>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</si>
  <si>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</si>
  <si>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</si>
  <si>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</si>
  <si>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</si>
  <si>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</si>
  <si>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</si>
  <si>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</si>
  <si>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</si>
  <si>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</si>
  <si>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</si>
  <si>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</si>
  <si>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</si>
  <si>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</si>
  <si>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</si>
  <si>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</si>
  <si>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</si>
  <si>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</si>
  <si>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</si>
  <si>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</si>
  <si>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</si>
  <si>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</si>
  <si>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</si>
  <si>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</si>
  <si>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</si>
  <si>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</si>
  <si>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</si>
  <si>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</si>
  <si>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</si>
  <si>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</si>
  <si>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</si>
  <si>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</si>
  <si>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</si>
  <si>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</si>
  <si>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</si>
  <si>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</si>
  <si>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</si>
  <si>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</si>
  <si>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</si>
  <si>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</si>
  <si>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</si>
  <si>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</si>
  <si>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</si>
  <si>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</si>
  <si>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</si>
  <si>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</si>
  <si>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</si>
  <si>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</si>
  <si>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</si>
  <si>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</si>
  <si>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</si>
  <si>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</si>
  <si>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</si>
  <si>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</si>
  <si>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</si>
  <si>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</si>
  <si>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</si>
  <si>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</si>
  <si>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</si>
  <si>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</si>
  <si>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</si>
  <si>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</si>
  <si>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</si>
  <si>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</si>
  <si>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</si>
  <si>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</si>
  <si>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</si>
  <si>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</si>
  <si>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</si>
  <si>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</si>
  <si>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</si>
  <si>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</si>
  <si>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</si>
  <si>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</si>
  <si>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</si>
  <si>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</si>
  <si>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</si>
  <si>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</si>
  <si>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</si>
  <si>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</si>
  <si>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</si>
  <si>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</si>
  <si>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</si>
  <si>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</si>
  <si>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</si>
  <si>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</si>
  <si>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</si>
  <si>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</si>
  <si>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</si>
  <si>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</si>
  <si>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</si>
  <si>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</si>
  <si>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</si>
  <si>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</si>
  <si>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</si>
  <si>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</si>
  <si>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</si>
  <si>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</si>
  <si>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</si>
  <si>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</si>
  <si>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</si>
  <si>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</si>
  <si>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</si>
  <si>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</si>
  <si>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</si>
  <si>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</si>
  <si>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</si>
  <si>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</si>
  <si>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</si>
  <si>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</si>
  <si>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</si>
  <si>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</si>
  <si>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</si>
  <si>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</si>
  <si>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</si>
  <si>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</si>
  <si>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</si>
  <si>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</si>
  <si>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</si>
  <si>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</si>
  <si>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</si>
  <si>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</si>
  <si>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</si>
  <si>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</si>
  <si>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</si>
  <si>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</si>
  <si>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</si>
  <si>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</si>
  <si>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</si>
  <si>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</si>
  <si>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</si>
  <si>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</si>
  <si>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</si>
  <si>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</si>
  <si>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</si>
  <si>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</si>
  <si>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</si>
  <si>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</si>
  <si>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</si>
  <si>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</si>
  <si>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</si>
  <si>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</si>
  <si>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</si>
  <si>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</si>
  <si>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</si>
  <si>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</si>
  <si>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</si>
  <si>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</si>
  <si>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</si>
  <si>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</si>
  <si>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</si>
  <si>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</si>
  <si>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</si>
  <si>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</si>
  <si>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</si>
  <si>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</si>
  <si>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</si>
  <si>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</si>
  <si>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</si>
  <si>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</si>
  <si>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</si>
  <si>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</si>
  <si>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</si>
  <si>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</si>
  <si>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</si>
  <si>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</si>
  <si>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</si>
  <si>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</si>
  <si>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</si>
  <si>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</si>
  <si>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</si>
  <si>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</si>
  <si>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</si>
  <si>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</si>
  <si>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</si>
  <si>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</si>
  <si>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</si>
  <si>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</si>
  <si>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</si>
  <si>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</si>
  <si>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</si>
  <si>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</si>
  <si>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</si>
  <si>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</si>
  <si>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</si>
  <si>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</si>
  <si>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</si>
  <si>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</si>
  <si>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</si>
  <si>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</si>
  <si>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</si>
  <si>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</si>
  <si>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</si>
  <si>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</si>
  <si>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</si>
  <si>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</si>
  <si>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</si>
  <si>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</si>
  <si>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</si>
  <si>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</si>
  <si>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</si>
  <si>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</si>
  <si>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</si>
  <si>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</si>
  <si>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</si>
  <si>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</si>
  <si>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</si>
  <si>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</si>
  <si>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</si>
  <si>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</si>
  <si>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</si>
  <si>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</si>
  <si>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</si>
  <si>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</si>
  <si>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</si>
  <si>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</si>
  <si>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</si>
  <si>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</si>
  <si>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</si>
  <si>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</si>
  <si>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</si>
  <si>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</si>
  <si>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</si>
  <si>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</si>
  <si>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</si>
  <si>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</si>
  <si>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</si>
  <si>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</si>
  <si>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</si>
  <si>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</si>
  <si>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</si>
  <si>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</si>
  <si>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</si>
  <si>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</si>
  <si>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</si>
  <si>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</si>
  <si>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</si>
  <si>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</si>
  <si>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</si>
  <si>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</si>
  <si>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</si>
  <si>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</si>
  <si>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</si>
  <si>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</si>
  <si>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</si>
  <si>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</si>
  <si>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</si>
  <si>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</si>
  <si>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</si>
  <si>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</si>
  <si>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</si>
  <si>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</si>
  <si>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</si>
  <si>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</si>
  <si>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</si>
  <si>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</si>
  <si>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</si>
  <si>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</si>
  <si>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</si>
  <si>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</si>
  <si>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</si>
  <si>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</si>
  <si>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</si>
  <si>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</si>
  <si>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</si>
  <si>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</si>
  <si>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</si>
  <si>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</si>
  <si>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</si>
  <si>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</si>
  <si>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</si>
  <si>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</si>
  <si>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</si>
  <si>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</si>
  <si>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</si>
  <si>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</si>
  <si>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</si>
  <si>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</si>
  <si>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</si>
  <si>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</si>
  <si>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</si>
  <si>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</si>
  <si>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</si>
  <si>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</si>
  <si>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</si>
  <si>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</si>
  <si>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</si>
  <si>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</si>
  <si>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</si>
  <si>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</si>
  <si>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</si>
  <si>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</si>
  <si>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</si>
  <si>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</si>
  <si>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</si>
  <si>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</si>
  <si>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</si>
  <si>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</si>
  <si>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</si>
  <si>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</si>
  <si>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</si>
  <si>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</si>
  <si>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</si>
  <si>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</si>
  <si>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</si>
  <si>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</si>
  <si>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</si>
  <si>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</si>
  <si>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</si>
  <si>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</si>
  <si>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</si>
  <si>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</si>
  <si>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</si>
  <si>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</si>
  <si>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</si>
  <si>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</si>
  <si>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</si>
  <si>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</si>
  <si>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</si>
  <si>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</si>
  <si>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</si>
  <si>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</si>
  <si>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</si>
  <si>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</si>
  <si>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</si>
  <si>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</si>
  <si>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</si>
  <si>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</si>
  <si>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</si>
  <si>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</si>
  <si>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</si>
  <si>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</si>
  <si>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</si>
  <si>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</si>
  <si>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</si>
  <si>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</si>
  <si>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</si>
  <si>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</si>
  <si>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</si>
  <si>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</si>
  <si>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</si>
  <si>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</si>
  <si>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</si>
  <si>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</si>
  <si>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</si>
  <si>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</si>
  <si>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</si>
  <si>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</si>
  <si>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</si>
  <si>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</si>
  <si>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</si>
  <si>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</si>
  <si>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</si>
  <si>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</si>
  <si>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</si>
  <si>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</si>
  <si>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</si>
  <si>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</si>
  <si>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</si>
  <si>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</si>
  <si>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</si>
  <si>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</si>
  <si>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</si>
  <si>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</si>
  <si>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</si>
  <si>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</si>
  <si>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</si>
  <si>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</si>
  <si>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</si>
  <si>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</si>
  <si>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</si>
  <si>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</si>
  <si>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</si>
  <si>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</si>
  <si>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</si>
  <si>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</si>
  <si>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</si>
  <si>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</si>
  <si>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</si>
  <si>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</si>
  <si>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</si>
  <si>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</si>
  <si>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</si>
  <si>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</si>
  <si>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</si>
  <si>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</si>
  <si>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</si>
  <si>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</si>
  <si>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</si>
  <si>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</si>
  <si>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</si>
  <si>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</si>
  <si>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</si>
  <si>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</si>
  <si>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</si>
  <si>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</si>
  <si>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</si>
  <si>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</si>
  <si>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</si>
  <si>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</si>
  <si>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</si>
  <si>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</si>
  <si>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</si>
  <si>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</si>
  <si>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</si>
  <si>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</si>
  <si>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</si>
  <si>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</si>
  <si>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</si>
  <si>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</si>
  <si>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</si>
  <si>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</si>
  <si>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</si>
  <si>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</si>
  <si>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</si>
  <si>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</si>
  <si>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</si>
  <si>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</si>
  <si>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</si>
  <si>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</si>
  <si>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</si>
  <si>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</si>
  <si>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</si>
  <si>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</si>
  <si>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</si>
  <si>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</si>
  <si>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</si>
  <si>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</si>
  <si>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</si>
  <si>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</si>
  <si>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</si>
  <si>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</si>
  <si>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</si>
  <si>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</si>
  <si>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</si>
  <si>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</si>
  <si>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</si>
  <si>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</si>
  <si>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</si>
  <si>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</si>
  <si>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</si>
  <si>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</si>
  <si>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</si>
  <si>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</si>
  <si>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</si>
  <si>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</si>
  <si>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</si>
  <si>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</si>
  <si>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</si>
  <si>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</si>
  <si>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</si>
  <si>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</si>
  <si>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</si>
  <si>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</si>
  <si>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</si>
  <si>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</si>
  <si>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</si>
  <si>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</si>
  <si>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</si>
  <si>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</si>
  <si>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</si>
  <si>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</si>
  <si>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</si>
  <si>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</si>
  <si>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</si>
  <si>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</si>
  <si>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</si>
  <si>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</si>
  <si>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</si>
  <si>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</si>
  <si>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</si>
  <si>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</si>
  <si>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</si>
  <si>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</si>
  <si>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</si>
  <si>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</si>
  <si>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</si>
  <si>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</si>
  <si>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</si>
  <si>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</si>
  <si>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</si>
  <si>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</si>
  <si>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</si>
  <si>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</si>
  <si>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</si>
  <si>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</si>
  <si>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</si>
  <si>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</si>
  <si>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</si>
  <si>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</si>
  <si>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</si>
  <si>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</si>
  <si>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</si>
  <si>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</si>
  <si>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</si>
  <si>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</si>
  <si>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</si>
  <si>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</si>
  <si>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</si>
  <si>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</si>
  <si>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</si>
  <si>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</si>
  <si>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</si>
  <si>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</si>
  <si>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</si>
  <si>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</si>
  <si>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</si>
  <si>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</si>
  <si>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</si>
  <si>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</si>
  <si>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</si>
  <si>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</si>
  <si>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</si>
  <si>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</si>
  <si>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</si>
  <si>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</si>
  <si>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</si>
  <si>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</si>
  <si>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</si>
  <si>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</si>
  <si>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</si>
  <si>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</si>
  <si>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</si>
  <si>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</si>
  <si>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</si>
  <si>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</si>
  <si>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</si>
  <si>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</si>
  <si>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</si>
  <si>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</si>
  <si>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</si>
  <si>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</si>
  <si>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</si>
  <si>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</si>
  <si>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</si>
  <si>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</si>
  <si>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</si>
  <si>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</si>
  <si>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</si>
  <si>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</si>
  <si>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</si>
  <si>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</si>
  <si>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</si>
  <si>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</si>
  <si>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</si>
  <si>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</si>
  <si>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</si>
  <si>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</si>
  <si>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</si>
  <si>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</si>
  <si>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</si>
  <si>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</si>
  <si>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</si>
  <si>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</si>
  <si>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</si>
  <si>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</si>
  <si>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</si>
  <si>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</si>
  <si>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</si>
  <si>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</si>
  <si>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</si>
  <si>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</si>
  <si>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</si>
  <si>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</si>
  <si>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</si>
  <si>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</si>
  <si>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</si>
  <si>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</si>
  <si>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</si>
  <si>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</si>
  <si>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</si>
  <si>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</si>
  <si>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</si>
  <si>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</si>
  <si>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</si>
  <si>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</si>
  <si>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</si>
  <si>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</si>
  <si>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</si>
  <si>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</si>
  <si>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</si>
  <si>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</si>
  <si>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</si>
  <si>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</si>
  <si>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</si>
  <si>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</si>
  <si>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</si>
  <si>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</si>
  <si>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</si>
  <si>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</si>
  <si>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</si>
  <si>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</si>
  <si>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</si>
  <si>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</si>
  <si>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</si>
  <si>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</si>
  <si>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</si>
  <si>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</si>
  <si>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</si>
  <si>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</si>
  <si>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</si>
  <si>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</si>
  <si>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</si>
  <si>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</si>
  <si>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</si>
  <si>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</si>
  <si>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</si>
  <si>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</si>
  <si>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</si>
  <si>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</si>
  <si>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</si>
  <si>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</si>
  <si>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</si>
  <si>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</si>
  <si>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</si>
  <si>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</si>
  <si>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</si>
  <si>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</si>
  <si>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</si>
  <si>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</si>
  <si>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</si>
  <si>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</si>
  <si>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</si>
  <si>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</si>
  <si>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</si>
  <si>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</si>
  <si>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</si>
  <si>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</si>
  <si>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</si>
  <si>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</si>
  <si>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</si>
  <si>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</si>
  <si>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</si>
  <si>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</si>
  <si>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</si>
  <si>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</si>
  <si>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</si>
  <si>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</si>
  <si>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</si>
  <si>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</si>
  <si>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</si>
  <si>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</si>
  <si>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</si>
  <si>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</si>
  <si>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</si>
  <si>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</si>
  <si>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</si>
  <si>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</si>
  <si>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</si>
  <si>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</si>
  <si>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</si>
  <si>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</si>
  <si>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</si>
  <si>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</si>
  <si>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</si>
  <si>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</si>
  <si>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</si>
  <si>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</si>
  <si>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</si>
  <si>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</si>
  <si>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</si>
  <si>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</si>
  <si>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</si>
  <si>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</si>
  <si>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</si>
  <si>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</si>
  <si>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</si>
  <si>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</si>
  <si>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</si>
  <si>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</si>
  <si>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</si>
  <si>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</si>
  <si>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</si>
  <si>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</si>
  <si>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</si>
  <si>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</si>
  <si>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</si>
  <si>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</si>
  <si>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</si>
  <si>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</si>
  <si>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</si>
  <si>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</si>
  <si>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</si>
  <si>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</si>
  <si>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</si>
  <si>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</si>
  <si>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</si>
  <si>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</si>
  <si>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</si>
  <si>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</si>
  <si>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</si>
  <si>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</si>
  <si>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</si>
  <si>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</si>
  <si>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</si>
  <si>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</si>
  <si>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</si>
  <si>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</si>
  <si>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</si>
  <si>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</si>
  <si>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</si>
  <si>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</si>
  <si>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</si>
  <si>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</si>
  <si>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</si>
  <si>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</si>
  <si>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</si>
  <si>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</si>
  <si>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</si>
  <si>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</si>
  <si>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</si>
  <si>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</si>
  <si>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</si>
  <si>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</si>
  <si>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</si>
  <si>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</si>
  <si>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</si>
  <si>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</si>
  <si>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</si>
  <si>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</si>
  <si>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</si>
  <si>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</si>
  <si>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</si>
  <si>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</si>
  <si>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</si>
  <si>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</si>
  <si>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</si>
  <si>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</si>
  <si>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</si>
  <si>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</si>
  <si>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</si>
  <si>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</si>
  <si>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</si>
  <si>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</si>
  <si>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</si>
  <si>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</si>
  <si>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</si>
  <si>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</si>
  <si>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</si>
  <si>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</si>
  <si>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</si>
  <si>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</si>
  <si>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</si>
  <si>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</si>
  <si>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</si>
  <si>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</si>
  <si>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</si>
  <si>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</si>
  <si>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</si>
  <si>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</si>
  <si>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</si>
  <si>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</si>
  <si>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</si>
  <si>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</si>
  <si>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</si>
  <si>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</si>
  <si>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</si>
  <si>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</si>
  <si>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</si>
  <si>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</si>
  <si>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</si>
  <si>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</si>
  <si>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</si>
  <si>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</si>
  <si>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</si>
  <si>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</si>
  <si>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</si>
  <si>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</si>
  <si>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</si>
  <si>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</si>
  <si>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</si>
  <si>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</si>
  <si>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</si>
  <si>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</si>
  <si>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</si>
  <si>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</si>
  <si>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</si>
  <si>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</si>
  <si>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</si>
  <si>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</si>
  <si>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</si>
  <si>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</si>
  <si>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</si>
  <si>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</si>
  <si>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</si>
  <si>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</si>
  <si>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</si>
  <si>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</si>
  <si>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</si>
  <si>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</si>
  <si>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</si>
  <si>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</si>
  <si>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</si>
  <si>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</si>
  <si>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</si>
  <si>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</si>
  <si>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</si>
  <si>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</si>
  <si>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</si>
  <si>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</si>
  <si>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</si>
  <si>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</si>
  <si>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</si>
  <si>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</si>
  <si>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</si>
  <si>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</si>
  <si>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</si>
  <si>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</si>
  <si>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</si>
  <si>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</si>
  <si>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</si>
  <si>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</si>
  <si>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</si>
  <si>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</si>
  <si>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</si>
  <si>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</si>
  <si>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</si>
  <si>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</si>
  <si>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</si>
  <si>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</si>
  <si>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</si>
  <si>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</si>
  <si>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</si>
  <si>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</si>
  <si>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</si>
  <si>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</si>
  <si>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</si>
  <si>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</si>
  <si>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</si>
  <si>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</si>
  <si>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</si>
  <si>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</si>
  <si>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</si>
  <si>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</si>
  <si>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</si>
  <si>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</si>
  <si>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</si>
  <si>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</si>
  <si>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</si>
  <si>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</si>
  <si>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</si>
  <si>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</si>
  <si>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</si>
  <si>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</si>
  <si>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</si>
  <si>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</si>
  <si>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</si>
  <si>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</si>
  <si>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</si>
  <si>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</si>
  <si>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</si>
  <si>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</si>
  <si>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</si>
  <si>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</si>
  <si>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</si>
  <si>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</si>
  <si>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</si>
  <si>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</si>
  <si>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</si>
  <si>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</si>
  <si>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</si>
  <si>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</si>
  <si>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</si>
  <si>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</si>
  <si>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</si>
  <si>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</si>
  <si>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</si>
  <si>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</si>
  <si>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</si>
  <si>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</si>
  <si>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</si>
  <si>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</si>
  <si>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</si>
  <si>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</si>
  <si>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</si>
  <si>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</si>
  <si>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</si>
  <si>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</si>
  <si>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</si>
  <si>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</si>
  <si>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</si>
  <si>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</si>
  <si>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</si>
  <si>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</si>
  <si>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</si>
  <si>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</si>
  <si>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</si>
  <si>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</si>
  <si>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</si>
  <si>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</si>
  <si>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</si>
  <si>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</si>
  <si>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</si>
  <si>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</si>
  <si>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</si>
  <si>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</si>
  <si>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</si>
  <si>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</si>
  <si>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</si>
  <si>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</si>
  <si>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</si>
  <si>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</si>
  <si>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</si>
  <si>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</si>
  <si>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</si>
  <si>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</si>
  <si>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</si>
  <si>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</si>
  <si>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</si>
  <si>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</si>
  <si>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</si>
  <si>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</si>
  <si>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</si>
  <si>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</si>
  <si>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</si>
  <si>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</si>
  <si>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</si>
  <si>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</si>
  <si>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</si>
  <si>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</si>
  <si>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</si>
  <si>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</si>
  <si>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</si>
  <si>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</si>
  <si>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</si>
  <si>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</si>
  <si>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</si>
  <si>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</si>
  <si>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</si>
  <si>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</si>
  <si>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</si>
  <si>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</si>
  <si>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</si>
  <si>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</si>
  <si>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</si>
  <si>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</si>
  <si>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</si>
  <si>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</si>
  <si>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</si>
  <si>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</si>
  <si>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</si>
  <si>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</si>
  <si>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</si>
  <si>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</si>
  <si>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</si>
  <si>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</si>
  <si>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</si>
  <si>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</si>
  <si>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</si>
  <si>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</si>
  <si>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</si>
  <si>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</si>
  <si>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</si>
  <si>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</si>
  <si>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</si>
  <si>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</si>
  <si>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</si>
  <si>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</si>
  <si>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</si>
  <si>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</si>
  <si>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</si>
  <si>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</si>
  <si>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</si>
  <si>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</si>
  <si>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</si>
  <si>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</si>
  <si>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</si>
  <si>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</si>
  <si>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</si>
  <si>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</si>
  <si>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</si>
  <si>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</si>
  <si>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</si>
  <si>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</si>
  <si>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</si>
  <si>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</si>
  <si>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</si>
  <si>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</si>
  <si>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</si>
  <si>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</si>
  <si>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</si>
  <si>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</si>
  <si>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</si>
  <si>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</si>
  <si>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</si>
  <si>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</si>
  <si>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</si>
  <si>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</si>
  <si>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</si>
  <si>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</si>
  <si>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</si>
  <si>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</si>
  <si>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</si>
  <si>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</si>
  <si>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</si>
  <si>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</si>
  <si>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</si>
  <si>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</si>
  <si>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</si>
  <si>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</si>
  <si>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</si>
  <si>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</si>
  <si>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</si>
  <si>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</si>
  <si>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</si>
  <si>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</si>
  <si>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</si>
  <si>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</si>
  <si>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</si>
  <si>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</si>
  <si>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</si>
  <si>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</si>
  <si>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</si>
  <si>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</si>
  <si>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</si>
  <si>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</si>
  <si>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</si>
  <si>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</si>
  <si>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</si>
  <si>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</si>
  <si>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</si>
  <si>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</si>
  <si>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</si>
  <si>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</si>
  <si>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</si>
  <si>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</si>
  <si>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</si>
  <si>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</si>
  <si>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</si>
  <si>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</si>
  <si>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</si>
  <si>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</si>
  <si>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</si>
  <si>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</si>
  <si>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</si>
  <si>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</si>
  <si>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</si>
  <si>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</si>
  <si>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</si>
  <si>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</si>
  <si>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</si>
  <si>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</si>
  <si>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</si>
  <si>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</si>
  <si>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</si>
  <si>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</si>
  <si>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</si>
  <si>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</si>
  <si>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</si>
  <si>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</si>
  <si>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</si>
  <si>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</si>
  <si>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</si>
  <si>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</si>
  <si>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</si>
  <si>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</si>
  <si>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</si>
  <si>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</si>
  <si>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</si>
  <si>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</si>
  <si>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</si>
  <si>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</si>
  <si>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</si>
  <si>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</si>
  <si>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</si>
  <si>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</si>
  <si>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</si>
  <si>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</si>
  <si>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</si>
  <si>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</si>
  <si>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</si>
  <si>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</si>
  <si>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</si>
  <si>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</si>
  <si>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</si>
  <si>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</si>
  <si>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</si>
  <si>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</si>
  <si>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</si>
  <si>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</si>
  <si>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</si>
  <si>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</si>
  <si>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</si>
  <si>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</si>
  <si>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</si>
  <si>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</si>
  <si>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</si>
  <si>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</si>
  <si>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</si>
  <si>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</si>
  <si>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</si>
  <si>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</si>
  <si>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</si>
  <si>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</si>
  <si>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</si>
  <si>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</si>
  <si>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</si>
  <si>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</si>
  <si>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</si>
  <si>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</si>
  <si>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</si>
  <si>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</si>
  <si>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</si>
  <si>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</si>
  <si>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</si>
  <si>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</si>
  <si>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</si>
  <si>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</si>
  <si>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</si>
  <si>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</si>
  <si>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</si>
  <si>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</si>
  <si>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</si>
  <si>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</si>
  <si>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</si>
  <si>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</si>
  <si>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</si>
  <si>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</si>
  <si>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</si>
  <si>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</si>
  <si>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</si>
  <si>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</si>
  <si>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</si>
  <si>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</si>
  <si>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</si>
  <si>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</si>
  <si>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</si>
  <si>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</si>
  <si>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</si>
  <si>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</si>
  <si>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</si>
  <si>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</si>
  <si>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</si>
  <si>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</si>
  <si>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</si>
  <si>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</si>
  <si>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</si>
  <si>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</si>
  <si>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</si>
  <si>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</si>
  <si>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</si>
  <si>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</si>
  <si>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</si>
  <si>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</si>
  <si>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</si>
  <si>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</si>
  <si>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</si>
  <si>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</si>
  <si>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</si>
  <si>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</si>
  <si>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</si>
  <si>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</si>
  <si>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</si>
  <si>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</si>
  <si>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</si>
  <si>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</si>
  <si>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</si>
  <si>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</si>
  <si>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</si>
  <si>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</si>
  <si>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</si>
  <si>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</si>
  <si>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</si>
  <si>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</si>
  <si>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</si>
  <si>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</si>
  <si>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</si>
  <si>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</si>
  <si>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</si>
  <si>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</si>
  <si>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</si>
  <si>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</si>
  <si>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</si>
  <si>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</si>
  <si>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</si>
  <si>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</si>
  <si>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</si>
  <si>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</si>
  <si>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</si>
  <si>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</si>
  <si>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</si>
  <si>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</si>
  <si>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</si>
  <si>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</si>
  <si>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</si>
  <si>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</si>
  <si>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</si>
  <si>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</si>
  <si>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</si>
  <si>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</si>
  <si>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</si>
  <si>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</si>
  <si>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</si>
  <si>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</si>
  <si>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</si>
  <si>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</si>
  <si>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</si>
  <si>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</si>
  <si>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</si>
  <si>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</si>
  <si>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</si>
  <si>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</si>
  <si>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</si>
  <si>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</si>
  <si>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</si>
  <si>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</si>
  <si>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</si>
  <si>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</si>
  <si>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</si>
  <si>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</si>
  <si>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</si>
  <si>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</si>
  <si>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</si>
  <si>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</si>
  <si>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</si>
  <si>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</si>
  <si>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</si>
  <si>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</si>
  <si>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</si>
  <si>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</si>
  <si>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</si>
  <si>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</si>
  <si>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</si>
  <si>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</si>
  <si>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</si>
  <si>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</si>
  <si>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</si>
  <si>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</si>
  <si>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</si>
  <si>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</si>
  <si>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</si>
  <si>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</si>
  <si>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</si>
  <si>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</si>
  <si>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</si>
  <si>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</si>
  <si>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</si>
  <si>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</si>
  <si>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</si>
  <si>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</si>
  <si>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</si>
  <si>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</si>
  <si>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</si>
  <si>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</si>
  <si>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</si>
  <si>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</si>
  <si>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</si>
  <si>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</si>
  <si>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</si>
  <si>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</si>
  <si>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</si>
  <si>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</si>
  <si>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</si>
  <si>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</si>
  <si>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</si>
  <si>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</si>
  <si>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</si>
  <si>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</si>
  <si>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</si>
  <si>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</si>
  <si>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</si>
  <si>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</si>
  <si>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</si>
  <si>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</si>
  <si>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</si>
  <si>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</si>
  <si>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</si>
  <si>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</si>
  <si>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</si>
  <si>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</si>
  <si>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</si>
  <si>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</si>
  <si>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</si>
  <si>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</si>
  <si>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</si>
  <si>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</si>
  <si>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</si>
  <si>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</si>
  <si>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</si>
  <si>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</si>
  <si>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</si>
  <si>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</si>
  <si>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</si>
  <si>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</si>
  <si>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</si>
  <si>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</si>
  <si>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</si>
  <si>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</si>
  <si>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</si>
  <si>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</si>
  <si>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</si>
  <si>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</si>
  <si>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</si>
  <si>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</si>
  <si>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</si>
  <si>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</si>
  <si>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</si>
  <si>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</si>
  <si>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</si>
  <si>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</si>
  <si>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</si>
  <si>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</si>
  <si>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</si>
  <si>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</si>
  <si>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</si>
  <si>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</si>
  <si>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</si>
  <si>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</si>
  <si>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</si>
  <si>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</si>
  <si>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</si>
  <si>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</si>
  <si>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</si>
  <si>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</si>
  <si>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</si>
  <si>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</si>
  <si>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</si>
  <si>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</si>
  <si>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</si>
  <si>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</si>
  <si>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</si>
  <si>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</si>
  <si>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</si>
  <si>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</si>
  <si>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</si>
  <si>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</si>
  <si>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</si>
  <si>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</si>
  <si>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</si>
  <si>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</si>
  <si>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</si>
  <si>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</si>
  <si>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</si>
  <si>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</si>
  <si>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</si>
  <si>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</si>
  <si>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</si>
  <si>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</si>
  <si>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</si>
  <si>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</si>
  <si>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</si>
  <si>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</si>
  <si>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</si>
  <si>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</si>
  <si>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</si>
  <si>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</si>
  <si>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</si>
  <si>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</si>
  <si>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</si>
  <si>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</si>
  <si>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</si>
  <si>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</si>
  <si>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</si>
  <si>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</si>
  <si>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</si>
  <si>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</si>
  <si>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</si>
  <si>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</si>
  <si>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</si>
  <si>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</si>
  <si>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</si>
  <si>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</si>
  <si>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</si>
  <si>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</si>
  <si>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</si>
  <si>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</si>
  <si>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</si>
  <si>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</si>
  <si>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</si>
  <si>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</si>
  <si>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</si>
  <si>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</si>
  <si>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</si>
  <si>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</si>
  <si>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</si>
  <si>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</si>
  <si>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</si>
  <si>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</si>
  <si>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</si>
  <si>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</si>
  <si>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</si>
  <si>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</si>
  <si>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</si>
  <si>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</si>
  <si>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</si>
  <si>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</si>
  <si>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</si>
  <si>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</si>
  <si>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</si>
  <si>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</si>
  <si>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</si>
  <si>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</si>
  <si>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</si>
  <si>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</si>
  <si>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</si>
  <si>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</si>
  <si>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</si>
  <si>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</si>
  <si>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</si>
  <si>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</si>
  <si>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</si>
  <si>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</si>
  <si>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</si>
  <si>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</si>
  <si>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</si>
  <si>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</si>
  <si>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</si>
  <si>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</si>
  <si>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</si>
  <si>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</si>
  <si>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</si>
  <si>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</si>
  <si>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</si>
  <si>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</si>
  <si>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</si>
  <si>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</si>
  <si>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</si>
  <si>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</si>
  <si>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</si>
  <si>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</si>
  <si>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</si>
  <si>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</si>
  <si>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</si>
  <si>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</si>
  <si>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</si>
  <si>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</si>
  <si>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</si>
  <si>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</si>
  <si>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</si>
  <si>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</si>
  <si>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</si>
  <si>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</si>
  <si>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</si>
  <si>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</si>
  <si>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</si>
  <si>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</si>
  <si>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</si>
  <si>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</si>
  <si>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</si>
  <si>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</si>
  <si>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</si>
  <si>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</si>
  <si>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</si>
  <si>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</si>
  <si>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</si>
  <si>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</si>
  <si>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</si>
  <si>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</si>
  <si>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</si>
  <si>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</si>
  <si>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</si>
  <si>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</si>
  <si>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</si>
  <si>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</si>
  <si>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</si>
  <si>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</si>
  <si>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</si>
  <si>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</si>
  <si>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</si>
  <si>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</si>
  <si>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</si>
  <si>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</si>
  <si>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</si>
  <si>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</si>
  <si>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</si>
  <si>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</si>
  <si>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</si>
  <si>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</si>
  <si>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</si>
  <si>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</si>
  <si>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</si>
  <si>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</si>
  <si>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</si>
  <si>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</si>
  <si>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</si>
  <si>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</si>
  <si>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</si>
  <si>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</si>
  <si>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</si>
  <si>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</si>
  <si>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</si>
  <si>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</si>
  <si>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</si>
  <si>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</si>
  <si>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</si>
  <si>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</si>
  <si>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</si>
  <si>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</si>
  <si>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</si>
  <si>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</si>
  <si>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</si>
  <si>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</si>
  <si>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</si>
  <si>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</si>
  <si>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</si>
  <si>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</si>
  <si>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</si>
  <si>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</si>
  <si>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</si>
  <si>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</si>
  <si>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</si>
  <si>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</si>
  <si>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</si>
  <si>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</si>
  <si>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</si>
  <si>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</si>
  <si>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</si>
  <si>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</si>
  <si>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</si>
  <si>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</si>
  <si>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</si>
  <si>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</si>
  <si>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</si>
  <si>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</si>
  <si>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</si>
  <si>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</si>
  <si>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</si>
  <si>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</si>
  <si>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</si>
  <si>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</si>
  <si>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</si>
  <si>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</si>
  <si>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</si>
  <si>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</si>
  <si>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</si>
  <si>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</si>
  <si>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</si>
  <si>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</si>
  <si>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</si>
  <si>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</si>
  <si>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</si>
  <si>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</si>
  <si>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</si>
  <si>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</si>
  <si>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</si>
  <si>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</si>
  <si>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</si>
  <si>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</si>
  <si>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</si>
  <si>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</si>
  <si>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</si>
  <si>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</si>
  <si>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</si>
  <si>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</si>
  <si>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</si>
  <si>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</si>
  <si>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</si>
  <si>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</si>
  <si>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</si>
  <si>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</si>
  <si>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</si>
  <si>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</si>
  <si>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</si>
  <si>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</si>
  <si>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</si>
  <si>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</si>
  <si>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</si>
  <si>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</si>
  <si>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</si>
  <si>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</si>
  <si>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</si>
  <si>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</si>
  <si>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</si>
  <si>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</si>
  <si>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</si>
  <si>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</si>
  <si>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</si>
  <si>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</si>
  <si>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</si>
  <si>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</si>
  <si>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</si>
  <si>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</si>
  <si>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</si>
  <si>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</si>
  <si>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</si>
  <si>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</si>
  <si>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</si>
  <si>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</si>
  <si>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</si>
  <si>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</si>
  <si>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</si>
  <si>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</si>
  <si>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</si>
  <si>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</si>
  <si>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</si>
  <si>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</si>
  <si>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</si>
  <si>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</si>
  <si>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</si>
  <si>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</si>
  <si>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</si>
  <si>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</si>
  <si>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</si>
  <si>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</si>
  <si>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</si>
  <si>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</si>
  <si>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</si>
  <si>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</si>
  <si>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</si>
  <si>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</si>
  <si>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</si>
  <si>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</si>
  <si>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</si>
  <si>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</si>
  <si>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</si>
  <si>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</si>
  <si>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</si>
  <si>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</si>
  <si>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</si>
  <si>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</si>
  <si>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</si>
  <si>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</si>
  <si>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</si>
  <si>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</si>
  <si>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</si>
  <si>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</si>
  <si>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</si>
  <si>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</si>
  <si>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</si>
  <si>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</si>
  <si>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</si>
  <si>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</si>
  <si>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</si>
  <si>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</si>
  <si>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</si>
  <si>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</si>
  <si>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</si>
  <si>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</si>
  <si>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</si>
  <si>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</si>
  <si>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</si>
  <si>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</si>
  <si>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</si>
  <si>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</si>
  <si>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</si>
  <si>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</si>
  <si>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</si>
  <si>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</si>
  <si>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</si>
  <si>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</si>
  <si>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</si>
  <si>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</si>
  <si>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</si>
  <si>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</si>
  <si>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</si>
  <si>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</si>
  <si>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</si>
  <si>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</si>
  <si>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</si>
  <si>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</si>
  <si>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</si>
  <si>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</si>
  <si>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</si>
  <si>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</si>
  <si>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</si>
  <si>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</si>
  <si>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</si>
  <si>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</si>
  <si>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</si>
  <si>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</si>
  <si>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</si>
  <si>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</si>
  <si>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</si>
  <si>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</si>
  <si>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</si>
  <si>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</si>
  <si>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</si>
  <si>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</si>
  <si>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</si>
  <si>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</si>
  <si>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</si>
  <si>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</si>
  <si>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</si>
  <si>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</si>
  <si>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</si>
  <si>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</si>
  <si>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</si>
  <si>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</si>
  <si>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</si>
  <si>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</si>
  <si>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</si>
  <si>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</si>
  <si>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</si>
  <si>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</si>
  <si>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</si>
  <si>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</si>
  <si>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</si>
  <si>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</si>
  <si>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</si>
  <si>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</si>
  <si>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</si>
  <si>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</si>
  <si>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</si>
  <si>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</si>
  <si>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</si>
  <si>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</si>
  <si>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</si>
  <si>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</si>
  <si>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</si>
  <si>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</si>
  <si>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</si>
  <si>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</si>
  <si>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</si>
  <si>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</si>
  <si>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</si>
  <si>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</si>
  <si>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</si>
  <si>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</si>
  <si>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</si>
  <si>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</si>
  <si>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</si>
  <si>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</si>
  <si>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</si>
  <si>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</si>
  <si>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</si>
  <si>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</si>
  <si>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</si>
  <si>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</si>
  <si>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</si>
  <si>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</si>
  <si>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</si>
  <si>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</si>
  <si>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</si>
  <si>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</si>
  <si>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</si>
  <si>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</si>
  <si>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</si>
  <si>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</si>
  <si>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</si>
  <si>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</si>
  <si>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</si>
  <si>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</si>
  <si>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</si>
  <si>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</si>
  <si>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</si>
  <si>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</si>
  <si>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</si>
  <si>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</si>
  <si>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</si>
  <si>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</si>
  <si>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</si>
  <si>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</si>
  <si>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</si>
  <si>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</si>
  <si>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</si>
  <si>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</si>
  <si>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</si>
  <si>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</si>
  <si>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</si>
  <si>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</si>
  <si>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</si>
  <si>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</si>
  <si>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</si>
  <si>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</si>
  <si>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</si>
  <si>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</si>
  <si>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</si>
  <si>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</si>
  <si>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</si>
  <si>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</si>
  <si>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</si>
  <si>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</si>
  <si>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</si>
  <si>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</si>
  <si>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</si>
  <si>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</si>
  <si>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</si>
  <si>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</si>
  <si>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</si>
  <si>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</si>
  <si>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</si>
  <si>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</si>
  <si>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</si>
  <si>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</si>
  <si>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</si>
  <si>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</si>
  <si>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</si>
  <si>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</si>
  <si>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</si>
  <si>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</si>
  <si>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</si>
  <si>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</si>
  <si>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</si>
  <si>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</si>
  <si>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</si>
  <si>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</si>
  <si>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</si>
  <si>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</si>
  <si>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</si>
  <si>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</si>
  <si>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</si>
  <si>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</si>
  <si>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</si>
  <si>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</si>
  <si>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</si>
  <si>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</si>
  <si>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</si>
  <si>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</si>
  <si>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</si>
  <si>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</si>
  <si>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</si>
  <si>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</si>
  <si>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</si>
  <si>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</si>
  <si>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</si>
  <si>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</si>
  <si>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</si>
  <si>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</si>
  <si>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</si>
  <si>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</si>
  <si>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</si>
  <si>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</si>
  <si>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</si>
  <si>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</si>
  <si>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</si>
  <si>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</si>
  <si>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</si>
  <si>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</si>
  <si>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</si>
  <si>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</si>
  <si>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</si>
  <si>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</si>
  <si>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</si>
  <si>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</si>
  <si>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</si>
  <si>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</si>
  <si>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</si>
  <si>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</si>
  <si>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</si>
  <si>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</si>
  <si>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</si>
  <si>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</si>
  <si>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</si>
  <si>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</si>
  <si>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</si>
  <si>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</si>
  <si>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</si>
  <si>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</si>
  <si>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</si>
  <si>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</si>
  <si>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</si>
  <si>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</si>
  <si>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</si>
  <si>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</si>
  <si>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</si>
  <si>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</si>
  <si>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</si>
  <si>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</si>
  <si>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</si>
  <si>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</si>
  <si>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</si>
  <si>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</si>
  <si>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</si>
  <si>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</si>
  <si>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</si>
  <si>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</si>
  <si>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</si>
  <si>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</si>
  <si>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</si>
  <si>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</si>
  <si>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</si>
  <si>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</si>
  <si>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</si>
  <si>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</si>
  <si>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</si>
  <si>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</si>
  <si>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</si>
  <si>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</si>
  <si>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</si>
  <si>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</si>
  <si>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</si>
  <si>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</si>
  <si>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</si>
  <si>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</si>
  <si>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</si>
  <si>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</si>
  <si>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</si>
  <si>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</si>
  <si>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</si>
  <si>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</si>
  <si>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</si>
  <si>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</si>
  <si>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</si>
  <si>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</si>
  <si>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</si>
  <si>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</si>
  <si>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</si>
  <si>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</si>
  <si>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</si>
  <si>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</si>
  <si>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</si>
  <si>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</si>
  <si>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</si>
  <si>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</si>
  <si>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</si>
  <si>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</si>
  <si>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</si>
  <si>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</si>
  <si>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</si>
  <si>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</si>
  <si>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</si>
  <si>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</si>
  <si>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</si>
  <si>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</si>
  <si>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</si>
  <si>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</si>
  <si>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</si>
  <si>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</si>
  <si>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</si>
  <si>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</si>
  <si>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</si>
  <si>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</si>
  <si>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</si>
  <si>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</si>
  <si>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</si>
  <si>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</si>
  <si>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</si>
  <si>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</si>
  <si>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</si>
  <si>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</si>
  <si>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</si>
  <si>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</si>
  <si>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</si>
  <si>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</si>
  <si>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</si>
  <si>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</si>
  <si>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</si>
  <si>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</si>
  <si>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</si>
  <si>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</si>
  <si>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</si>
  <si>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</si>
  <si>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</si>
  <si>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</si>
  <si>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</si>
  <si>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</si>
  <si>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</si>
  <si>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</si>
  <si>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</si>
  <si>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</si>
  <si>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</si>
  <si>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</si>
  <si>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</si>
  <si>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</si>
  <si>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</si>
  <si>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</si>
  <si>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</si>
  <si>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</si>
  <si>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</si>
  <si>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</si>
  <si>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</si>
  <si>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</si>
  <si>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</si>
  <si>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</si>
  <si>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</si>
  <si>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</si>
  <si>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</si>
  <si>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</si>
  <si>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</si>
  <si>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</si>
  <si>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</si>
  <si>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</si>
  <si>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</si>
  <si>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</si>
  <si>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</si>
  <si>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</si>
  <si>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</si>
  <si>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</si>
  <si>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</si>
  <si>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</si>
  <si>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</si>
  <si>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</si>
  <si>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</si>
  <si>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</si>
  <si>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</si>
  <si>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</si>
  <si>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</si>
  <si>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</si>
  <si>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</si>
  <si>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</si>
  <si>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</si>
  <si>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</si>
  <si>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</si>
  <si>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</si>
  <si>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</si>
  <si>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</si>
  <si>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</si>
  <si>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</si>
  <si>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</si>
  <si>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</si>
  <si>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</si>
  <si>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</si>
  <si>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</si>
  <si>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</si>
  <si>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</si>
  <si>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</si>
  <si>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</si>
  <si>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</si>
  <si>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</si>
  <si>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</si>
  <si>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</si>
  <si>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</si>
  <si>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</si>
  <si>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</si>
  <si>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</si>
  <si>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</si>
  <si>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</si>
  <si>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</si>
  <si>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</si>
  <si>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</si>
  <si>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</si>
  <si>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</si>
  <si>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</si>
  <si>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</si>
  <si>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</si>
  <si>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</si>
  <si>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</si>
  <si>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</si>
  <si>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</si>
  <si>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</si>
  <si>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</si>
  <si>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</si>
  <si>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</si>
  <si>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</si>
  <si>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</si>
  <si>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</si>
  <si>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</si>
  <si>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</si>
  <si>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</si>
  <si>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</si>
  <si>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</si>
  <si>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</si>
  <si>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</si>
  <si>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</si>
  <si>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</si>
  <si>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</si>
  <si>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</si>
  <si>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</si>
  <si>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</si>
  <si>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</si>
  <si>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</si>
  <si>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</si>
  <si>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</si>
  <si>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</si>
  <si>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</si>
  <si>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</si>
  <si>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</si>
  <si>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</si>
  <si>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</si>
  <si>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</si>
  <si>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</si>
  <si>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</si>
  <si>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</si>
  <si>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</si>
  <si>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</si>
  <si>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</si>
  <si>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</si>
  <si>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</si>
  <si>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</si>
  <si>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</si>
  <si>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</si>
  <si>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</si>
  <si>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</si>
  <si>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</si>
  <si>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</si>
  <si>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</si>
  <si>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</si>
  <si>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</si>
  <si>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</si>
  <si>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</si>
  <si>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</si>
  <si>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</si>
  <si>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</si>
  <si>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</si>
  <si>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</si>
  <si>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</si>
  <si>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</si>
  <si>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</si>
  <si>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</si>
  <si>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</si>
  <si>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</si>
  <si>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</si>
  <si>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</si>
  <si>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</si>
  <si>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</si>
  <si>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</si>
  <si>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</si>
  <si>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</si>
  <si>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</si>
  <si>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</si>
  <si>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</si>
  <si>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</si>
  <si>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</si>
  <si>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</si>
  <si>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</si>
  <si>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</si>
  <si>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</si>
  <si>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</si>
  <si>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</si>
  <si>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</si>
  <si>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</si>
  <si>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</si>
  <si>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</si>
  <si>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</si>
  <si>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</si>
  <si>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</si>
  <si>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</si>
  <si>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</si>
  <si>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</si>
  <si>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</si>
  <si>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</si>
  <si>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</si>
  <si>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</si>
  <si>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</si>
  <si>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</si>
  <si>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</si>
  <si>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</si>
  <si>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</si>
  <si>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</si>
  <si>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</si>
  <si>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</si>
  <si>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</si>
  <si>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</si>
  <si>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</si>
  <si>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</si>
  <si>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</si>
  <si>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</si>
  <si>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</si>
  <si>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</si>
  <si>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</si>
  <si>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</si>
  <si>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</si>
  <si>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</si>
  <si>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</si>
  <si>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</si>
  <si>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</si>
  <si>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</si>
  <si>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</si>
  <si>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</si>
  <si>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</si>
  <si>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</si>
  <si>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</si>
  <si>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</si>
  <si>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</si>
  <si>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</si>
  <si>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</si>
  <si>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</si>
  <si>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</si>
  <si>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</si>
  <si>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</si>
  <si>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</si>
  <si>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</si>
  <si>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</si>
  <si>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</si>
  <si>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</si>
  <si>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</si>
  <si>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</si>
  <si>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</si>
  <si>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</si>
  <si>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</si>
  <si>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</si>
  <si>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</si>
  <si>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</si>
  <si>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</si>
  <si>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</si>
  <si>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</si>
  <si>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</si>
  <si>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</si>
  <si>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</si>
  <si>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</si>
  <si>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</si>
  <si>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</si>
  <si>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</si>
  <si>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</si>
  <si>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</si>
  <si>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</si>
  <si>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</si>
  <si>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</si>
  <si>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</si>
  <si>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</si>
  <si>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</si>
  <si>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</si>
  <si>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</si>
  <si>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</si>
  <si>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</si>
  <si>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</si>
  <si>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</si>
  <si>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</si>
  <si>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</si>
  <si>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</si>
  <si>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</si>
  <si>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</si>
  <si>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</si>
  <si>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</si>
  <si>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</si>
  <si>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</si>
  <si>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</si>
  <si>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</si>
  <si>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</si>
  <si>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</si>
  <si>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</si>
  <si>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</si>
  <si>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</si>
  <si>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</si>
  <si>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</si>
  <si>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</si>
  <si>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</si>
  <si>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</si>
  <si>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</si>
  <si>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</si>
  <si>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</si>
  <si>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</si>
  <si>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</si>
  <si>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</si>
  <si>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</si>
  <si>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</si>
  <si>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</si>
  <si>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</si>
  <si>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</si>
  <si>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</si>
  <si>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</si>
  <si>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</si>
  <si>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</si>
  <si>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</si>
  <si>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</si>
  <si>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</si>
  <si>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</si>
  <si>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</si>
  <si>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</si>
  <si>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</si>
  <si>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</si>
  <si>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</si>
  <si>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</si>
  <si>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</si>
  <si>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</si>
  <si>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</si>
  <si>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</si>
  <si>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</si>
  <si>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</si>
  <si>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</si>
  <si>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</si>
  <si>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</si>
  <si>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</si>
  <si>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</si>
  <si>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</si>
  <si>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</si>
  <si>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</si>
  <si>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</si>
  <si>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</si>
  <si>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</si>
  <si>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</si>
  <si>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</si>
  <si>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</si>
  <si>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</si>
  <si>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</si>
  <si>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</si>
  <si>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</si>
  <si>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</si>
  <si>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</si>
  <si>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</si>
  <si>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</si>
  <si>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</si>
  <si>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</si>
  <si>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</si>
  <si>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</si>
  <si>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</si>
  <si>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</si>
  <si>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</si>
  <si>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</si>
  <si>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</si>
  <si>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</si>
  <si>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</si>
  <si>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</si>
  <si>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</si>
  <si>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</si>
  <si>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</si>
  <si>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</si>
  <si>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</si>
  <si>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</si>
  <si>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</si>
  <si>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</si>
  <si>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</si>
  <si>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</si>
  <si>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</si>
  <si>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</si>
  <si>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</si>
  <si>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</si>
  <si>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</si>
  <si>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</si>
  <si>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</si>
  <si>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</si>
  <si>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</si>
  <si>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</si>
  <si>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</si>
  <si>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</si>
  <si>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</si>
  <si>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</si>
  <si>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</si>
  <si>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</si>
  <si>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</si>
  <si>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</si>
  <si>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</si>
  <si>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</si>
  <si>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</si>
  <si>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</si>
  <si>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</si>
  <si>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</si>
  <si>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</si>
  <si>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</si>
  <si>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</si>
  <si>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</si>
  <si>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</si>
  <si>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</si>
  <si>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</si>
  <si>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</si>
  <si>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</si>
  <si>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</si>
  <si>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</si>
  <si>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</si>
  <si>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</si>
  <si>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</si>
  <si>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</si>
  <si>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</si>
  <si>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</si>
  <si>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</si>
  <si>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</si>
  <si>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</si>
  <si>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</si>
  <si>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</si>
  <si>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</si>
  <si>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</si>
  <si>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</si>
  <si>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</si>
  <si>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</si>
  <si>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</si>
  <si>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</si>
  <si>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</si>
  <si>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</si>
  <si>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</si>
  <si>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</si>
  <si>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</si>
  <si>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</si>
  <si>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</si>
  <si>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</si>
  <si>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</si>
  <si>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</si>
  <si>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</si>
  <si>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</si>
  <si>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</si>
  <si>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</si>
  <si>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</si>
  <si>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</si>
  <si>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</si>
  <si>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</si>
  <si>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</si>
  <si>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</si>
  <si>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</si>
  <si>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</si>
  <si>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</si>
  <si>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</si>
  <si>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</si>
  <si>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</si>
  <si>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</si>
  <si>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</si>
  <si>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</si>
  <si>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</si>
  <si>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</si>
  <si>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</si>
  <si>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</si>
  <si>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</si>
  <si>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</si>
  <si>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</si>
  <si>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</si>
  <si>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</si>
  <si>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</si>
  <si>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</si>
  <si>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</si>
  <si>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</si>
  <si>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</si>
  <si>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</si>
  <si>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</si>
  <si>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</si>
  <si>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</si>
  <si>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</si>
  <si>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</si>
  <si>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</si>
  <si>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</si>
  <si>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</si>
  <si>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</si>
  <si>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</si>
  <si>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</si>
  <si>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</si>
  <si>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</si>
  <si>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</si>
  <si>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</si>
  <si>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</si>
  <si>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</si>
  <si>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</si>
  <si>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</si>
  <si>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</si>
  <si>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</si>
  <si>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</si>
  <si>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</si>
  <si>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</si>
  <si>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</si>
  <si>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</si>
  <si>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</si>
  <si>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</si>
  <si>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</si>
  <si>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</si>
  <si>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</si>
  <si>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</si>
  <si>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</si>
  <si>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</si>
  <si>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</si>
  <si>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</si>
  <si>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</si>
  <si>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</si>
  <si>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</si>
  <si>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</si>
  <si>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</si>
  <si>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</si>
  <si>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</si>
  <si>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</si>
  <si>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</si>
  <si>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</si>
  <si>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</si>
  <si>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</si>
  <si>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</si>
  <si>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</si>
  <si>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</si>
  <si>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</si>
  <si>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</si>
  <si>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</si>
  <si>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</si>
  <si>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</si>
  <si>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</si>
  <si>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</si>
  <si>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</si>
  <si>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</si>
  <si>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</si>
  <si>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</si>
  <si>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</si>
  <si>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</si>
  <si>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</si>
  <si>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</si>
  <si>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</si>
  <si>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</si>
  <si>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</si>
  <si>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</si>
  <si>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</si>
  <si>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</si>
  <si>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</si>
  <si>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</si>
  <si>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</si>
  <si>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</si>
  <si>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</si>
  <si>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</si>
  <si>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</si>
  <si>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</si>
  <si>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</si>
  <si>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</si>
  <si>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</si>
  <si>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</si>
  <si>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</si>
  <si>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</si>
  <si>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</si>
  <si>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</si>
  <si>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</si>
  <si>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</si>
  <si>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</si>
  <si>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</si>
  <si>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</si>
  <si>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</si>
  <si>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</si>
  <si>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</si>
  <si>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</si>
  <si>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</si>
  <si>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</si>
  <si>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</si>
  <si>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</si>
  <si>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</si>
  <si>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</si>
  <si>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</si>
  <si>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</si>
  <si>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</si>
  <si>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</si>
  <si>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</si>
  <si>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</si>
  <si>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</si>
  <si>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</si>
  <si>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</si>
  <si>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</si>
  <si>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</si>
  <si>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</si>
  <si>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</si>
  <si>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</si>
  <si>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</si>
  <si>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</si>
  <si>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</si>
  <si>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</si>
  <si>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</si>
  <si>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</si>
  <si>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</si>
  <si>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</si>
  <si>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</si>
  <si>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</si>
  <si>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</si>
  <si>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</si>
  <si>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</si>
  <si>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</si>
  <si>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</si>
  <si>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</si>
  <si>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</si>
  <si>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</si>
  <si>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</si>
  <si>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</si>
  <si>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</si>
  <si>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</si>
  <si>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</si>
  <si>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</si>
  <si>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</si>
  <si>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</si>
  <si>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</si>
  <si>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</si>
  <si>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</si>
  <si>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</si>
  <si>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</si>
  <si>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</si>
  <si>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</si>
  <si>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</si>
  <si>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</si>
  <si>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</si>
  <si>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</si>
  <si>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</si>
  <si>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</si>
  <si>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</si>
  <si>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</si>
  <si>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</si>
  <si>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</si>
  <si>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</si>
  <si>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</si>
  <si>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</si>
  <si>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</si>
  <si>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</si>
  <si>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</si>
  <si>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</si>
  <si>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</si>
  <si>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</si>
  <si>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</si>
  <si>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</si>
  <si>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</si>
  <si>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</si>
  <si>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</si>
  <si>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</si>
  <si>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</si>
  <si>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</si>
  <si>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</si>
  <si>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</si>
  <si>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</si>
  <si>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</si>
  <si>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</si>
  <si>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</si>
  <si>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</si>
  <si>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</si>
  <si>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</si>
  <si>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</si>
  <si>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</si>
  <si>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</si>
  <si>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</si>
  <si>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</si>
  <si>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</si>
  <si>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</si>
  <si>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</si>
  <si>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</si>
  <si>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</si>
  <si>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</si>
  <si>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</si>
  <si>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</si>
  <si>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</si>
  <si>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</si>
  <si>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</si>
  <si>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</si>
  <si>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</si>
  <si>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</si>
  <si>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</si>
  <si>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</si>
  <si>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</si>
  <si>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</si>
  <si>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</si>
  <si>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</si>
  <si>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</si>
  <si>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</si>
  <si>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</si>
  <si>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</si>
  <si>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</si>
  <si>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</si>
  <si>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</si>
  <si>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</si>
  <si>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</si>
  <si>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</si>
  <si>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</si>
  <si>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</si>
  <si>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</si>
  <si>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</si>
  <si>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</si>
  <si>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</si>
  <si>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</si>
  <si>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</si>
  <si>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</si>
  <si>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</si>
  <si>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</si>
  <si>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</si>
  <si>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</si>
  <si>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</si>
  <si>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</si>
  <si>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</si>
  <si>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</si>
  <si>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</si>
  <si>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</si>
  <si>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</si>
  <si>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</si>
  <si>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</si>
  <si>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</si>
  <si>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</si>
  <si>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</si>
  <si>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</si>
  <si>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</si>
  <si>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</si>
  <si>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</si>
  <si>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</si>
  <si>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</si>
  <si>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</si>
  <si>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</si>
  <si>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</si>
  <si>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</si>
  <si>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</si>
  <si>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</si>
  <si>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</si>
  <si>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</si>
  <si>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</si>
  <si>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</si>
  <si>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</si>
  <si>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</si>
  <si>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</si>
  <si>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</si>
  <si>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</si>
  <si>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</si>
  <si>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</si>
  <si>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</si>
  <si>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</si>
  <si>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</si>
  <si>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</si>
  <si>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</si>
  <si>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</si>
  <si>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</si>
  <si>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</si>
  <si>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</si>
  <si>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</si>
  <si>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</si>
  <si>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</si>
  <si>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</si>
  <si>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</si>
  <si>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</si>
  <si>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</si>
  <si>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</si>
  <si>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</si>
  <si>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</si>
  <si>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</si>
  <si>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</si>
  <si>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</si>
  <si>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</si>
  <si>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</si>
  <si>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</si>
  <si>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</si>
  <si>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</si>
  <si>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</si>
  <si>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</si>
  <si>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</si>
  <si>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</si>
  <si>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</si>
  <si>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</si>
  <si>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</si>
  <si>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</si>
  <si>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</si>
  <si>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</si>
  <si>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</si>
  <si>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</si>
  <si>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</si>
  <si>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</si>
  <si>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</si>
  <si>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</si>
  <si>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</si>
  <si>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</si>
  <si>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</si>
  <si>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</si>
  <si>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</si>
  <si>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</si>
  <si>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</si>
  <si>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</si>
  <si>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</si>
  <si>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</si>
  <si>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</si>
  <si>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</si>
  <si>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</si>
  <si>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</si>
  <si>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</si>
  <si>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</si>
  <si>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</si>
  <si>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</si>
  <si>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</si>
  <si>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</si>
  <si>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</si>
  <si>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</si>
  <si>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</si>
  <si>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</si>
  <si>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</si>
  <si>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</si>
  <si>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</si>
  <si>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</si>
  <si>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</si>
  <si>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</si>
  <si>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</si>
  <si>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</si>
  <si>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</si>
  <si>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</si>
  <si>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</si>
  <si>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</si>
  <si>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</si>
  <si>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</si>
  <si>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</si>
  <si>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</si>
  <si>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</si>
  <si>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</si>
  <si>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</si>
  <si>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</si>
  <si>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</si>
  <si>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</si>
  <si>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</si>
  <si>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</si>
  <si>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</si>
  <si>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</si>
  <si>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</si>
  <si>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</si>
  <si>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</si>
  <si>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</si>
  <si>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</si>
  <si>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</si>
  <si>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</si>
  <si>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</si>
  <si>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</si>
  <si>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</si>
  <si>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</si>
  <si>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</si>
  <si>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</si>
  <si>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</si>
  <si>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</si>
  <si>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</si>
  <si>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</si>
  <si>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</si>
  <si>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</si>
  <si>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</si>
  <si>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</si>
  <si>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</si>
  <si>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</si>
  <si>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</si>
  <si>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</si>
  <si>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</si>
  <si>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</si>
  <si>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</si>
  <si>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</si>
  <si>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</si>
  <si>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</si>
  <si>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</si>
  <si>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</si>
  <si>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</si>
  <si>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</si>
  <si>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</si>
  <si>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</si>
  <si>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</si>
  <si>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</si>
  <si>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</si>
  <si>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</si>
  <si>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</si>
  <si>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</si>
  <si>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</si>
  <si>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</si>
  <si>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</si>
  <si>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</si>
  <si>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</si>
  <si>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</si>
  <si>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</si>
  <si>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</si>
  <si>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</si>
  <si>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</si>
  <si>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</si>
  <si>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</si>
  <si>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</si>
  <si>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</si>
  <si>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</si>
  <si>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</si>
  <si>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</si>
  <si>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</si>
  <si>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</si>
  <si>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</si>
  <si>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</si>
  <si>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</si>
  <si>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</si>
  <si>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</si>
  <si>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</si>
  <si>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</si>
  <si>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</si>
  <si>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</si>
  <si>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</si>
  <si>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</si>
  <si>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</si>
  <si>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</si>
  <si>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</si>
  <si>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</si>
  <si>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</si>
  <si>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</si>
  <si>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</si>
  <si>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</si>
  <si>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</si>
  <si>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</si>
  <si>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</si>
  <si>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</si>
  <si>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</si>
  <si>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</si>
  <si>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</si>
  <si>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</si>
  <si>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</si>
  <si>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</si>
  <si>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</si>
  <si>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</si>
  <si>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</si>
  <si>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</si>
  <si>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</si>
  <si>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</si>
  <si>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</si>
  <si>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</si>
  <si>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</si>
  <si>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</si>
  <si>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</si>
  <si>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</si>
  <si>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</si>
  <si>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</si>
  <si>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</si>
  <si>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</si>
  <si>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</si>
  <si>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</si>
  <si>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</si>
  <si>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</si>
  <si>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</si>
  <si>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</si>
  <si>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</si>
  <si>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</si>
  <si>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</si>
  <si>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</si>
  <si>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</si>
  <si>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</si>
  <si>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</si>
  <si>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</si>
  <si>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</si>
  <si>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</si>
  <si>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</si>
  <si>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</si>
  <si>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</si>
  <si>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</si>
  <si>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</si>
  <si>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</si>
  <si>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</si>
  <si>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</si>
  <si>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</si>
  <si>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</si>
  <si>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</si>
  <si>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</si>
  <si>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</si>
  <si>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</si>
  <si>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</si>
  <si>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</si>
  <si>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</si>
  <si>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</si>
  <si>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</si>
  <si>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</si>
  <si>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</si>
  <si>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</si>
  <si>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</si>
  <si>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</si>
  <si>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</si>
  <si>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</si>
  <si>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</si>
  <si>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</si>
  <si>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</si>
  <si>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</si>
  <si>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</si>
  <si>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</si>
  <si>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</si>
  <si>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</si>
  <si>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</si>
  <si>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</si>
  <si>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</si>
  <si>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</si>
  <si>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</si>
  <si>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</si>
  <si>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</si>
  <si>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</si>
  <si>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</si>
  <si>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</si>
  <si>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</si>
  <si>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</si>
  <si>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</si>
  <si>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</si>
  <si>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</si>
  <si>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</si>
  <si>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</si>
  <si>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</si>
  <si>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</si>
  <si>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</si>
  <si>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</si>
  <si>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</si>
  <si>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</si>
  <si>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</si>
  <si>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</si>
  <si>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</si>
  <si>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</si>
  <si>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</si>
  <si>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</si>
  <si>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</si>
  <si>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</si>
  <si>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</si>
  <si>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</si>
  <si>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</si>
  <si>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</si>
  <si>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</si>
  <si>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</si>
  <si>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</si>
  <si>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</si>
  <si>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</si>
  <si>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</si>
  <si>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</si>
  <si>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</si>
  <si>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</si>
  <si>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</si>
  <si>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</si>
  <si>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</si>
  <si>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</si>
  <si>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</si>
  <si>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</si>
  <si>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</si>
  <si>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</si>
  <si>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</si>
  <si>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</si>
  <si>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</si>
  <si>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</si>
  <si>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</si>
  <si>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</si>
  <si>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</si>
  <si>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</si>
  <si>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</si>
  <si>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</si>
  <si>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</si>
  <si>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</si>
  <si>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</si>
  <si>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</si>
  <si>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</si>
  <si>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</si>
  <si>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</si>
  <si>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</si>
  <si>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</si>
  <si>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</si>
  <si>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</si>
  <si>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</si>
  <si>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</si>
  <si>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</si>
  <si>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</si>
  <si>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</si>
  <si>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</si>
  <si>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</si>
  <si>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</si>
  <si>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</si>
  <si>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</si>
  <si>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</si>
  <si>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</si>
  <si>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</si>
  <si>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</si>
  <si>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</si>
  <si>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</si>
  <si>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</si>
  <si>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</si>
  <si>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</si>
  <si>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</si>
  <si>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</si>
  <si>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</si>
  <si>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</si>
  <si>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</si>
  <si>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</si>
  <si>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</si>
  <si>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</si>
  <si>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</si>
  <si>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</si>
  <si>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</si>
  <si>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</si>
  <si>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</si>
  <si>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</si>
  <si>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</si>
  <si>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</si>
  <si>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</si>
  <si>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</si>
  <si>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</si>
  <si>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</si>
  <si>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</si>
  <si>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</si>
  <si>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</si>
  <si>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</si>
  <si>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</si>
  <si>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</si>
  <si>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</si>
  <si>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</si>
  <si>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</si>
  <si>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</si>
  <si>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</si>
  <si>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</si>
  <si>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</si>
  <si>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</si>
  <si>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</si>
  <si>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</si>
  <si>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</si>
  <si>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</si>
  <si>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</si>
  <si>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</si>
  <si>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</si>
  <si>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</si>
  <si>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</si>
  <si>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</si>
  <si>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</si>
  <si>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</si>
  <si>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</si>
  <si>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</si>
  <si>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</si>
  <si>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</si>
  <si>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</si>
  <si>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</si>
  <si>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</si>
  <si>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</si>
  <si>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</si>
  <si>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</si>
  <si>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</si>
  <si>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</si>
  <si>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</si>
  <si>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</si>
  <si>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</si>
  <si>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</si>
  <si>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</si>
  <si>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</si>
  <si>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</si>
  <si>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</si>
  <si>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</si>
  <si>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</si>
  <si>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</si>
  <si>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</si>
  <si>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</si>
  <si>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</si>
  <si>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</si>
  <si>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</si>
  <si>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</si>
  <si>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</si>
  <si>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</si>
  <si>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</si>
  <si>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</si>
  <si>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</si>
  <si>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</si>
  <si>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</si>
  <si>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</si>
  <si>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</si>
  <si>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</si>
  <si>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</si>
  <si>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</si>
  <si>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</si>
  <si>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</si>
  <si>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</si>
  <si>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</si>
  <si>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</si>
  <si>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</si>
  <si>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</si>
  <si>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</si>
  <si>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</si>
  <si>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</si>
  <si>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</si>
  <si>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</si>
  <si>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</si>
  <si>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</si>
  <si>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</si>
  <si>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</si>
  <si>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</si>
  <si>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</si>
  <si>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</si>
  <si>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</si>
  <si>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</si>
  <si>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</si>
  <si>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</si>
  <si>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</si>
  <si>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</si>
  <si>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</si>
  <si>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</si>
  <si>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</si>
  <si>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</si>
  <si>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</si>
  <si>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</si>
  <si>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</si>
  <si>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</si>
  <si>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</si>
  <si>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</si>
  <si>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</si>
  <si>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</si>
  <si>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</si>
  <si>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</si>
  <si>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</si>
  <si>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</si>
  <si>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</si>
  <si>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</si>
  <si>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</si>
  <si>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</si>
  <si>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</si>
  <si>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</si>
  <si>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</si>
  <si>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</si>
  <si>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</si>
  <si>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</si>
  <si>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</si>
  <si>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</si>
  <si>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</si>
  <si>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</si>
  <si>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</si>
  <si>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</si>
  <si>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</si>
  <si>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</si>
  <si>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</si>
  <si>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</si>
  <si>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</si>
  <si>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</si>
  <si>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</si>
  <si>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</si>
  <si>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</si>
  <si>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</si>
  <si>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</si>
  <si>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</si>
  <si>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</si>
  <si>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</si>
  <si>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</si>
  <si>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</si>
  <si>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</si>
  <si>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</si>
  <si>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</si>
  <si>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</si>
  <si>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</si>
  <si>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</si>
  <si>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</si>
  <si>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</si>
  <si>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</si>
  <si>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</si>
  <si>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</si>
  <si>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</si>
  <si>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</si>
  <si>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</si>
  <si>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</si>
  <si>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</si>
  <si>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</si>
  <si>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</si>
  <si>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</si>
  <si>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</si>
  <si>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</si>
  <si>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</si>
  <si>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</si>
  <si>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</si>
  <si>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</si>
  <si>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</si>
  <si>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</si>
  <si>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</si>
  <si>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</si>
  <si>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</si>
  <si>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</si>
  <si>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</si>
  <si>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</si>
  <si>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</si>
  <si>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</si>
  <si>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</si>
  <si>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</si>
  <si>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</si>
  <si>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</si>
  <si>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</si>
  <si>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</si>
  <si>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</si>
  <si>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</si>
  <si>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</si>
  <si>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</si>
  <si>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</si>
  <si>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</si>
  <si>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</si>
  <si>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</si>
  <si>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</si>
  <si>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</si>
  <si>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</si>
  <si>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</si>
  <si>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</si>
  <si>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</si>
  <si>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</si>
  <si>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</si>
  <si>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</si>
  <si>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</si>
  <si>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</si>
  <si>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</si>
  <si>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</si>
  <si>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</si>
  <si>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</si>
  <si>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</si>
  <si>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</si>
  <si>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</si>
  <si>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</si>
  <si>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</si>
  <si>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</si>
  <si>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</si>
  <si>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</si>
  <si>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</si>
  <si>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</si>
  <si>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</si>
  <si>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</si>
  <si>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</si>
  <si>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</si>
  <si>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</si>
  <si>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</si>
  <si>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</si>
  <si>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</si>
  <si>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</si>
  <si>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</si>
  <si>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</si>
  <si>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</si>
  <si>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</si>
  <si>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</si>
  <si>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</si>
  <si>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</si>
  <si>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</si>
  <si>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</si>
  <si>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</si>
  <si>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</si>
  <si>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</si>
  <si>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</si>
  <si>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</si>
  <si>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</si>
  <si>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</si>
  <si>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</si>
  <si>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</si>
  <si>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</si>
  <si>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</si>
  <si>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</si>
  <si>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</si>
  <si>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</si>
  <si>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</si>
  <si>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</si>
  <si>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</si>
  <si>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</si>
  <si>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</si>
  <si>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</si>
  <si>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</si>
  <si>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</si>
  <si>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</si>
  <si>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</si>
  <si>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</si>
  <si>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</si>
  <si>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</si>
  <si>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</si>
  <si>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</si>
  <si>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</si>
  <si>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</si>
  <si>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</si>
  <si>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</si>
  <si>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</si>
  <si>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</si>
  <si>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</si>
  <si>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</si>
  <si>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</si>
  <si>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</si>
  <si>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</si>
  <si>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</si>
  <si>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</si>
  <si>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</si>
  <si>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</si>
  <si>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</si>
  <si>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</si>
  <si>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</si>
  <si>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</si>
  <si>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</si>
  <si>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</si>
  <si>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</si>
  <si>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</si>
  <si>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</si>
  <si>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</si>
  <si>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</si>
  <si>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</si>
  <si>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</si>
  <si>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</si>
  <si>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</si>
  <si>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</si>
  <si>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</si>
  <si>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</si>
  <si>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</si>
  <si>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</si>
  <si>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</si>
  <si>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</si>
  <si>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</si>
  <si>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</si>
  <si>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</si>
  <si>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</si>
  <si>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</si>
  <si>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</si>
  <si>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</si>
  <si>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</si>
  <si>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</si>
  <si>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</si>
  <si>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</si>
  <si>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</si>
  <si>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</si>
  <si>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</si>
  <si>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</si>
  <si>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</si>
  <si>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</si>
  <si>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</si>
  <si>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</si>
  <si>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</si>
  <si>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</si>
  <si>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</si>
  <si>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</si>
  <si>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</si>
  <si>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</si>
  <si>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</si>
  <si>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</si>
  <si>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</si>
  <si>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</si>
  <si>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</si>
  <si>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</si>
  <si>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</si>
  <si>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</si>
  <si>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</si>
  <si>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</si>
  <si>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</si>
  <si>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</si>
  <si>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</si>
  <si>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</si>
  <si>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</si>
  <si>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</si>
  <si>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</si>
  <si>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</si>
  <si>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</si>
  <si>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</si>
  <si>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</si>
  <si>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</si>
  <si>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</si>
  <si>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</si>
  <si>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</si>
  <si>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</si>
  <si>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</si>
  <si>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</si>
  <si>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</si>
  <si>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</si>
  <si>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</si>
  <si>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</si>
  <si>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</si>
  <si>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</si>
  <si>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</si>
  <si>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</si>
  <si>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</si>
  <si>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</si>
  <si>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</si>
  <si>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</si>
  <si>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</si>
  <si>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</si>
  <si>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</si>
  <si>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</si>
  <si>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</si>
  <si>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</si>
  <si>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</si>
  <si>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</si>
  <si>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</si>
  <si>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</si>
  <si>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</si>
  <si>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</si>
  <si>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</si>
  <si>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</si>
  <si>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</si>
  <si>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</si>
  <si>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</si>
  <si>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</si>
  <si>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</si>
  <si>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</si>
  <si>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</si>
  <si>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</si>
  <si>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</si>
  <si>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</si>
  <si>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</si>
  <si>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</si>
  <si>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</si>
  <si>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</si>
  <si>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</si>
  <si>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</si>
  <si>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</si>
  <si>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</si>
  <si>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</si>
  <si>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</si>
  <si>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</si>
  <si>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</si>
  <si>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</si>
  <si>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</si>
  <si>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</si>
  <si>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</si>
  <si>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</si>
  <si>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</si>
  <si>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</si>
  <si>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</si>
  <si>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</si>
  <si>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</si>
  <si>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</si>
  <si>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</si>
  <si>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</si>
  <si>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</si>
  <si>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</si>
  <si>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</si>
  <si>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</si>
  <si>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</si>
  <si>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</si>
  <si>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</si>
  <si>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</si>
  <si>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</si>
  <si>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</si>
  <si>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</si>
  <si>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</si>
  <si>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</si>
  <si>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</si>
  <si>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</si>
  <si>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</si>
  <si>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</si>
  <si>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</si>
  <si>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</si>
  <si>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</si>
  <si>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</si>
  <si>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</si>
  <si>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</si>
  <si>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</si>
  <si>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</si>
  <si>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</si>
  <si>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</si>
  <si>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</si>
  <si>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</si>
  <si>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</si>
  <si>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</si>
  <si>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</si>
  <si>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</si>
  <si>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</si>
  <si>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</si>
  <si>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</si>
  <si>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</si>
  <si>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</si>
  <si>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</si>
  <si>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</si>
  <si>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</si>
  <si>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</si>
  <si>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</si>
  <si>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</si>
  <si>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</si>
  <si>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</si>
  <si>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</si>
  <si>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</si>
  <si>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</si>
  <si>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</si>
  <si>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</si>
  <si>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</si>
  <si>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</si>
  <si>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</si>
  <si>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</si>
  <si>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</si>
  <si>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</si>
  <si>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</si>
  <si>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</si>
  <si>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</si>
  <si>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</si>
  <si>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</si>
  <si>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</si>
  <si>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</si>
  <si>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</si>
  <si>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</si>
  <si>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</si>
  <si>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</si>
  <si>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</si>
  <si>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</si>
  <si>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</si>
  <si>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</si>
  <si>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</si>
  <si>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</si>
  <si>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</si>
  <si>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</si>
  <si>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</si>
  <si>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</si>
  <si>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</si>
  <si>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</si>
  <si>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</si>
  <si>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</si>
  <si>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</si>
  <si>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</si>
  <si>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</si>
  <si>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</si>
  <si>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</si>
  <si>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</si>
  <si>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</si>
  <si>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</si>
  <si>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</si>
  <si>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</si>
  <si>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</si>
  <si>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</si>
  <si>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</si>
  <si>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</si>
  <si>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</si>
  <si>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</si>
  <si>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</si>
  <si>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</si>
  <si>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</si>
  <si>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</si>
  <si>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</si>
  <si>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</si>
  <si>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</si>
  <si>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</si>
  <si>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</si>
  <si>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</si>
  <si>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</si>
  <si>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</si>
  <si>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</si>
  <si>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</si>
  <si>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</si>
  <si>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</si>
  <si>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</si>
  <si>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</si>
  <si>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</si>
  <si>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</si>
  <si>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</si>
  <si>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</si>
  <si>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</si>
  <si>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</si>
  <si>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</si>
  <si>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</si>
  <si>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</si>
  <si>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</si>
  <si>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</si>
  <si>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</si>
  <si>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</si>
  <si>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</si>
  <si>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</si>
  <si>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</si>
  <si>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</si>
  <si>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</si>
  <si>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</si>
  <si>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</si>
  <si>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</si>
  <si>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</si>
  <si>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</si>
  <si>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</si>
  <si>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</si>
  <si>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</si>
  <si>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</si>
  <si>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</si>
  <si>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</si>
  <si>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</si>
  <si>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</si>
  <si>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</si>
  <si>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</si>
  <si>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</si>
  <si>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</si>
  <si>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</si>
  <si>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</si>
  <si>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</si>
  <si>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</si>
  <si>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</si>
  <si>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</si>
  <si>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</si>
  <si>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</si>
  <si>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</si>
  <si>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</si>
  <si>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</si>
  <si>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</si>
  <si>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</si>
  <si>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</si>
  <si>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</si>
  <si>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</si>
  <si>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</si>
  <si>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</si>
  <si>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</si>
  <si>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</si>
  <si>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</si>
  <si>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</si>
  <si>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</si>
  <si>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</si>
  <si>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</si>
  <si>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</si>
  <si>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</si>
  <si>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</si>
  <si>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</si>
  <si>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</si>
  <si>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</si>
  <si>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</si>
  <si>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</si>
  <si>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</si>
  <si>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</si>
  <si>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</si>
  <si>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</si>
  <si>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</si>
  <si>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</si>
  <si>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</si>
  <si>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</si>
  <si>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</si>
  <si>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</si>
  <si>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</si>
  <si>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</si>
  <si>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</si>
  <si>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</si>
  <si>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</si>
  <si>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</si>
  <si>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</si>
  <si>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</si>
  <si>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</si>
  <si>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</si>
  <si>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</si>
  <si>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</si>
  <si>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</si>
  <si>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</si>
  <si>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</si>
  <si>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</si>
  <si>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</si>
  <si>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</si>
  <si>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</si>
  <si>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</si>
  <si>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</si>
  <si>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</si>
  <si>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</si>
  <si>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</si>
  <si>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</si>
  <si>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</si>
  <si>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</si>
  <si>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</si>
  <si>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</si>
  <si>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</si>
  <si>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</si>
  <si>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</si>
  <si>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</si>
  <si>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</si>
  <si>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</si>
  <si>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</si>
  <si>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</si>
  <si>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</si>
  <si>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</si>
  <si>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</si>
  <si>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</si>
  <si>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</si>
  <si>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</si>
  <si>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</si>
  <si>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</si>
  <si>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</si>
  <si>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</si>
  <si>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</si>
  <si>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</si>
  <si>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</si>
  <si>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</si>
  <si>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</si>
  <si>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</si>
  <si>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</si>
  <si>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</si>
  <si>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</si>
  <si>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</si>
  <si>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</si>
  <si>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</si>
  <si>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</si>
  <si>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</si>
  <si>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</si>
  <si>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</si>
  <si>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</si>
  <si>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</si>
  <si>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</si>
  <si>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</si>
  <si>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</si>
  <si>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</si>
  <si>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</si>
  <si>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</si>
  <si>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</si>
  <si>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</si>
  <si>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</si>
  <si>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</si>
  <si>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</si>
  <si>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</si>
  <si>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</si>
  <si>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</si>
  <si>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</si>
  <si>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</si>
  <si>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</si>
  <si>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</si>
  <si>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</si>
  <si>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</si>
  <si>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</si>
  <si>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</si>
  <si>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</si>
  <si>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</si>
  <si>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</si>
  <si>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</si>
  <si>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</si>
  <si>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</si>
  <si>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</si>
  <si>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</si>
  <si>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</si>
  <si>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</si>
  <si>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</si>
  <si>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</si>
  <si>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</si>
  <si>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</si>
  <si>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</si>
  <si>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</si>
  <si>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</si>
  <si>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</si>
  <si>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</si>
  <si>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</si>
  <si>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</si>
  <si>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</si>
  <si>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</si>
  <si>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</si>
  <si>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</si>
  <si>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</si>
  <si>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</si>
  <si>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</si>
  <si>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</si>
  <si>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</si>
  <si>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</si>
  <si>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</si>
  <si>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</si>
  <si>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</si>
  <si>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</si>
  <si>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</si>
  <si>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</si>
  <si>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</si>
  <si>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</si>
  <si>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</si>
  <si>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</si>
  <si>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</si>
  <si>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</si>
  <si>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</si>
  <si>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</si>
  <si>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</si>
  <si>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</si>
  <si>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</si>
  <si>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</si>
  <si>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</si>
  <si>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</si>
  <si>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</si>
  <si>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</si>
  <si>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</si>
  <si>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</si>
  <si>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</si>
  <si>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</si>
  <si>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</si>
  <si>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</si>
  <si>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</si>
  <si>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</si>
  <si>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</si>
  <si>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</si>
  <si>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</si>
  <si>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</si>
  <si>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</si>
  <si>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</si>
  <si>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</si>
  <si>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</si>
  <si>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</si>
  <si>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</si>
  <si>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</si>
  <si>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</si>
  <si>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</si>
  <si>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</si>
  <si>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</si>
  <si>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</si>
  <si>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</si>
  <si>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</si>
  <si>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</si>
  <si>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</si>
  <si>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</si>
  <si>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</si>
  <si>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</si>
  <si>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</si>
  <si>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</si>
  <si>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</si>
  <si>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</si>
  <si>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</si>
  <si>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</si>
  <si>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</si>
  <si>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</si>
  <si>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</si>
  <si>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</si>
  <si>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</si>
  <si>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</si>
  <si>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</si>
  <si>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</si>
  <si>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</si>
  <si>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</si>
  <si>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</si>
  <si>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</si>
  <si>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</si>
  <si>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</si>
  <si>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</si>
  <si>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</si>
  <si>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</si>
  <si>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</si>
  <si>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</si>
  <si>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</si>
  <si>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</si>
  <si>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</si>
  <si>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</si>
  <si>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</si>
  <si>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</si>
  <si>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</si>
  <si>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</si>
  <si>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</si>
  <si>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</si>
  <si>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</si>
  <si>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</si>
  <si>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</si>
  <si>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</si>
  <si>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</si>
  <si>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</si>
  <si>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</si>
  <si>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</si>
  <si>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</si>
  <si>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</si>
  <si>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</si>
  <si>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</si>
  <si>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</si>
  <si>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</si>
  <si>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</si>
  <si>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</si>
  <si>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</si>
  <si>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</si>
  <si>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</si>
  <si>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</si>
  <si>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</si>
  <si>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</si>
  <si>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</si>
  <si>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</si>
  <si>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</si>
  <si>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</si>
  <si>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</si>
  <si>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</si>
  <si>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</si>
  <si>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</si>
  <si>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</si>
  <si>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</si>
  <si>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</si>
  <si>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</si>
  <si>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</si>
  <si>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</si>
  <si>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</si>
  <si>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</si>
  <si>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</si>
  <si>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</si>
  <si>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</si>
  <si>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</si>
  <si>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</si>
  <si>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</si>
  <si>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</si>
  <si>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</si>
  <si>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</si>
  <si>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</si>
  <si>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</si>
  <si>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</si>
  <si>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</si>
  <si>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</si>
  <si>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</si>
  <si>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</si>
  <si>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</si>
  <si>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</si>
  <si>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</si>
  <si>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</si>
  <si>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</si>
  <si>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</si>
  <si>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</si>
  <si>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</si>
  <si>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</si>
  <si>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</si>
  <si>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</si>
  <si>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</si>
  <si>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</si>
  <si>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</si>
  <si>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</si>
  <si>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</si>
  <si>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</si>
  <si>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</si>
  <si>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</si>
  <si>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</si>
  <si>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</si>
  <si>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</si>
  <si>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</si>
  <si>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</si>
  <si>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</si>
  <si>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</si>
  <si>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</si>
  <si>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</si>
  <si>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</si>
  <si>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</si>
  <si>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</si>
  <si>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</si>
  <si>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</si>
  <si>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</si>
  <si>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</si>
  <si>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</si>
  <si>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</si>
  <si>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</si>
  <si>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</si>
  <si>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</si>
  <si>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</si>
  <si>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</si>
  <si>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</si>
  <si>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</si>
  <si>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</si>
  <si>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</si>
  <si>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</si>
  <si>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</si>
  <si>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</si>
  <si>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</si>
  <si>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</si>
  <si>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</si>
  <si>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</si>
  <si>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</si>
  <si>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</si>
  <si>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</si>
  <si>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</si>
  <si>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</si>
  <si>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</si>
  <si>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</si>
  <si>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</si>
  <si>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</si>
  <si>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</si>
  <si>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</si>
  <si>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</si>
  <si>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</si>
  <si>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</si>
  <si>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</si>
  <si>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</si>
  <si>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</si>
  <si>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</si>
  <si>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</si>
  <si>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</si>
  <si>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</si>
  <si>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</si>
  <si>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</si>
  <si>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</si>
  <si>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</si>
  <si>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</si>
  <si>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</si>
  <si>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</si>
  <si>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</si>
  <si>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</si>
  <si>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</si>
  <si>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</si>
  <si>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</si>
  <si>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</si>
  <si>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</si>
  <si>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</si>
  <si>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</si>
  <si>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</si>
  <si>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</si>
  <si>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</si>
  <si>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</si>
  <si>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</si>
  <si>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</si>
  <si>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</si>
  <si>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</si>
  <si>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</si>
  <si>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</si>
  <si>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</si>
  <si>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</si>
  <si>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</si>
  <si>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</si>
  <si>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</si>
  <si>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</si>
  <si>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</si>
  <si>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</si>
  <si>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</si>
  <si>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</si>
  <si>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</si>
  <si>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</si>
  <si>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</si>
  <si>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</si>
  <si>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</si>
  <si>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</si>
  <si>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</si>
  <si>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</si>
  <si>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</si>
  <si>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</si>
  <si>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</si>
  <si>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</si>
  <si>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</si>
  <si>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</si>
  <si>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</si>
  <si>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</si>
  <si>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</si>
  <si>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</si>
  <si>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</si>
  <si>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</si>
  <si>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</si>
  <si>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</si>
  <si>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</si>
  <si>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</si>
  <si>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</si>
  <si>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</si>
  <si>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</si>
  <si>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</si>
  <si>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</si>
  <si>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</si>
  <si>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</si>
  <si>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</si>
  <si>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</si>
  <si>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</si>
  <si>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</si>
  <si>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</si>
  <si>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</si>
  <si>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</si>
  <si>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</si>
  <si>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</si>
  <si>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</si>
  <si>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</si>
  <si>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</si>
  <si>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</si>
  <si>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</si>
  <si>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</si>
  <si>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</si>
  <si>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</si>
  <si>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</si>
  <si>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</si>
  <si>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</si>
  <si>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</si>
  <si>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</si>
  <si>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</si>
  <si>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</si>
  <si>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</si>
  <si>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</si>
  <si>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</si>
  <si>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</si>
  <si>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</si>
  <si>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</si>
  <si>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</si>
  <si>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</si>
  <si>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</si>
  <si>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</si>
  <si>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</si>
  <si>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</si>
  <si>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</si>
  <si>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</si>
  <si>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</si>
  <si>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</si>
  <si>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</si>
  <si>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</si>
  <si>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</si>
  <si>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</si>
  <si>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</si>
  <si>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</si>
  <si>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</si>
  <si>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</si>
  <si>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</si>
  <si>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</si>
  <si>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</si>
  <si>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</si>
  <si>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</si>
  <si>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</si>
  <si>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</si>
  <si>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</si>
  <si>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</si>
  <si>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</si>
  <si>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</si>
  <si>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</si>
  <si>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</si>
  <si>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</si>
  <si>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</si>
  <si>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</si>
  <si>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</si>
  <si>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</si>
  <si>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</si>
  <si>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</si>
  <si>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</si>
  <si>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</si>
  <si>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</si>
  <si>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</si>
  <si>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</si>
  <si>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</si>
  <si>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</si>
  <si>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</si>
  <si>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</si>
  <si>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</si>
  <si>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</si>
  <si>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</si>
  <si>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</si>
  <si>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</si>
  <si>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</si>
  <si>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</si>
  <si>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</si>
  <si>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</si>
  <si>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</si>
  <si>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</si>
  <si>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</si>
  <si>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</si>
  <si>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</si>
  <si>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</si>
  <si>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</si>
  <si>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</si>
  <si>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</si>
  <si>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</si>
  <si>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</si>
  <si>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</si>
  <si>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</si>
  <si>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</si>
  <si>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</si>
  <si>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</si>
  <si>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</si>
  <si>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</si>
  <si>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</si>
  <si>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</si>
  <si>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</si>
  <si>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</si>
  <si>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</si>
  <si>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</si>
  <si>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</si>
  <si>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</si>
  <si>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</si>
  <si>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</si>
  <si>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</si>
  <si>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</si>
  <si>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</si>
  <si>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</si>
  <si>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</si>
  <si>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</si>
  <si>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</si>
  <si>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</si>
  <si>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</si>
  <si>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</si>
  <si>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</si>
  <si>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</si>
  <si>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</si>
  <si>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</si>
  <si>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</si>
  <si>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</si>
  <si>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</si>
  <si>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</si>
  <si>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</si>
  <si>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</si>
  <si>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</si>
  <si>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</si>
  <si>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</si>
  <si>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</si>
  <si>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</si>
  <si>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</si>
  <si>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</si>
  <si>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</si>
  <si>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</si>
  <si>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</si>
  <si>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</si>
  <si>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</si>
  <si>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</si>
  <si>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</si>
  <si>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</si>
  <si>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</si>
  <si>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</si>
  <si>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</si>
  <si>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</si>
  <si>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</si>
  <si>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</si>
  <si>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</si>
  <si>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</si>
  <si>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</si>
  <si>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</si>
  <si>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</si>
  <si>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</si>
  <si>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</si>
  <si>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</si>
  <si>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</si>
  <si>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</si>
  <si>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</si>
  <si>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</si>
  <si>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</si>
  <si>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</si>
  <si>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</si>
  <si>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</si>
  <si>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</si>
  <si>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</si>
  <si>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</si>
  <si>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</si>
  <si>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</si>
  <si>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</si>
  <si>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</si>
  <si>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</si>
  <si>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</si>
  <si>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</si>
  <si>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</si>
  <si>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</si>
  <si>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</si>
  <si>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</si>
  <si>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</si>
  <si>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</si>
  <si>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</si>
  <si>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</si>
  <si>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</si>
  <si>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</si>
  <si>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</si>
  <si>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</si>
  <si>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</si>
  <si>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</si>
  <si>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</si>
  <si>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</si>
  <si>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</si>
  <si>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</si>
  <si>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</si>
  <si>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</si>
  <si>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</si>
  <si>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</si>
  <si>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</si>
  <si>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</si>
  <si>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</si>
  <si>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</si>
  <si>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</si>
  <si>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</si>
  <si>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</si>
  <si>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</si>
  <si>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</si>
  <si>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</si>
  <si>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</si>
  <si>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</si>
  <si>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</si>
  <si>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</si>
  <si>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</si>
  <si>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</si>
  <si>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</si>
  <si>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</si>
  <si>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</si>
  <si>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</si>
  <si>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</si>
  <si>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</si>
  <si>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</si>
  <si>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</si>
  <si>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</si>
  <si>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</si>
  <si>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</si>
  <si>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</si>
  <si>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</si>
  <si>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</si>
  <si>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</si>
  <si>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</si>
  <si>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</si>
  <si>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</si>
  <si>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</si>
  <si>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</si>
  <si>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</si>
  <si>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</si>
  <si>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</si>
  <si>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</si>
  <si>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</si>
  <si>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</si>
  <si>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</si>
  <si>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</si>
  <si>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</si>
  <si>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</si>
  <si>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</si>
  <si>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</si>
  <si>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</si>
  <si>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</si>
  <si>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</si>
  <si>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</si>
  <si>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</si>
  <si>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</si>
  <si>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</si>
  <si>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</si>
  <si>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</si>
  <si>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</si>
  <si>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</si>
  <si>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</si>
  <si>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</si>
  <si>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</si>
  <si>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</si>
  <si>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</si>
  <si>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</si>
  <si>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</si>
  <si>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</si>
  <si>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</si>
  <si>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</si>
  <si>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</si>
  <si>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</si>
  <si>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</si>
  <si>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</si>
  <si>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</si>
  <si>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</si>
  <si>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</si>
  <si>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</si>
  <si>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</si>
  <si>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</si>
  <si>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</si>
  <si>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</si>
  <si>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</si>
  <si>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</si>
  <si>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</si>
  <si>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</si>
  <si>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</si>
  <si>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</si>
  <si>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</si>
  <si>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</si>
  <si>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</si>
  <si>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</si>
  <si>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</si>
  <si>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</si>
  <si>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</si>
  <si>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</si>
  <si>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</si>
  <si>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</si>
  <si>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</si>
  <si>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</si>
  <si>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</si>
  <si>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</si>
  <si>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</si>
  <si>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</si>
  <si>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</si>
  <si>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</si>
  <si>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</si>
  <si>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</si>
  <si>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</si>
  <si>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</si>
  <si>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</si>
  <si>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</si>
  <si>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</si>
  <si>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</si>
  <si>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</si>
  <si>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</si>
  <si>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</si>
  <si>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</si>
  <si>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</si>
  <si>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</si>
  <si>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</si>
  <si>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</si>
  <si>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</si>
  <si>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</si>
  <si>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</si>
  <si>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</si>
  <si>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</si>
  <si>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</si>
  <si>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</si>
  <si>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</si>
  <si>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</si>
  <si>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</si>
  <si>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</si>
  <si>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</si>
  <si>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</si>
  <si>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</si>
  <si>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</si>
  <si>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</si>
  <si>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</si>
  <si>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</si>
  <si>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</si>
  <si>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</si>
  <si>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</si>
  <si>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</si>
  <si>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</si>
  <si>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</si>
  <si>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</si>
  <si>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</si>
  <si>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</si>
  <si>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</si>
  <si>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</si>
  <si>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</si>
  <si>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</si>
  <si>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</si>
  <si>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</si>
  <si>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</si>
  <si>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</si>
  <si>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</si>
  <si>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</si>
  <si>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</si>
  <si>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</si>
  <si>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</si>
  <si>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</si>
  <si>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</si>
  <si>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</si>
  <si>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</si>
  <si>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</si>
  <si>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</si>
  <si>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</si>
  <si>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</si>
  <si>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</si>
  <si>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</si>
  <si>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</si>
  <si>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</si>
  <si>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</si>
  <si>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</si>
  <si>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</si>
  <si>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</si>
  <si>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</si>
  <si>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</si>
  <si>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</si>
  <si>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</si>
  <si>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</si>
  <si>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</si>
  <si>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</si>
  <si>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</si>
  <si>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</si>
  <si>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</si>
  <si>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</si>
  <si>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</si>
  <si>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</si>
  <si>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</si>
  <si>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</si>
  <si>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</si>
  <si>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</si>
  <si>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</si>
  <si>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</si>
  <si>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</si>
  <si>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</si>
  <si>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</si>
  <si>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</si>
  <si>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</si>
  <si>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</si>
  <si>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</si>
  <si>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</si>
  <si>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</si>
  <si>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</si>
  <si>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</si>
  <si>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</si>
  <si>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</si>
  <si>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</si>
  <si>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</si>
  <si>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</si>
  <si>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</si>
  <si>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</si>
  <si>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</si>
  <si>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</si>
  <si>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</si>
  <si>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</si>
  <si>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</si>
  <si>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</si>
  <si>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</si>
  <si>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</si>
  <si>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</si>
  <si>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</si>
  <si>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</si>
  <si>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</si>
  <si>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</si>
  <si>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</si>
  <si>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</si>
  <si>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</si>
  <si>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</si>
  <si>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</si>
  <si>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</si>
  <si>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</si>
  <si>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</si>
  <si>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</si>
  <si>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</si>
  <si>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</si>
  <si>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</si>
  <si>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</si>
  <si>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</si>
  <si>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</si>
  <si>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</si>
  <si>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</si>
  <si>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</si>
  <si>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</si>
  <si>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</si>
  <si>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</si>
  <si>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</si>
  <si>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</si>
  <si>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</si>
  <si>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</si>
  <si>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</si>
  <si>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</si>
  <si>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</si>
  <si>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</si>
  <si>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</si>
  <si>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</si>
  <si>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</si>
  <si>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</si>
  <si>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</si>
  <si>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</si>
  <si>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</si>
  <si>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</si>
  <si>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</si>
  <si>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</si>
  <si>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</si>
  <si>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</si>
  <si>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</si>
  <si>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</si>
  <si>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</si>
  <si>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</si>
  <si>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</si>
  <si>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</si>
  <si>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</si>
  <si>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</si>
  <si>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</si>
  <si>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</si>
  <si>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</si>
  <si>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</si>
  <si>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</si>
  <si>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</si>
  <si>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</si>
  <si>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</si>
  <si>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</si>
  <si>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</si>
  <si>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</si>
  <si>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</si>
  <si>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</si>
  <si>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</si>
  <si>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</si>
  <si>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</si>
  <si>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</si>
  <si>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</si>
  <si>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</si>
  <si>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</si>
  <si>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</si>
  <si>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</si>
  <si>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</si>
  <si>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</si>
  <si>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</si>
  <si>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</si>
  <si>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</si>
  <si>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</si>
  <si>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</si>
  <si>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</si>
  <si>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</si>
  <si>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</si>
  <si>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</si>
  <si>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</si>
  <si>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</si>
  <si>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</si>
  <si>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</si>
  <si>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</si>
  <si>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</si>
  <si>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</si>
  <si>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</si>
  <si>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</si>
  <si>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</si>
  <si>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</si>
  <si>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</si>
  <si>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</si>
  <si>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</si>
  <si>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</si>
  <si>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</si>
  <si>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</si>
  <si>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</si>
  <si>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</si>
  <si>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</si>
  <si>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</si>
  <si>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</si>
  <si>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</si>
  <si>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</si>
  <si>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</si>
  <si>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</si>
  <si>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</si>
  <si>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</si>
  <si>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</si>
  <si>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</si>
  <si>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</si>
  <si>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</si>
  <si>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</si>
  <si>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</si>
  <si>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</si>
  <si>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</si>
  <si>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</si>
  <si>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</si>
  <si>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</si>
  <si>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</si>
  <si>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</si>
  <si>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</si>
  <si>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</si>
  <si>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</si>
  <si>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</si>
  <si>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</si>
  <si>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</si>
  <si>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</si>
  <si>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</si>
  <si>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</si>
  <si>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</si>
  <si>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</si>
  <si>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</si>
  <si>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</si>
  <si>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</si>
  <si>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</si>
  <si>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</si>
  <si>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</si>
  <si>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</si>
  <si>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</si>
  <si>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</si>
  <si>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</si>
  <si>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</si>
  <si>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</si>
  <si>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</si>
  <si>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</si>
  <si>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</si>
  <si>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</si>
  <si>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</si>
  <si>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</si>
  <si>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</si>
  <si>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</si>
  <si>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</si>
  <si>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</si>
  <si>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</si>
  <si>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</si>
  <si>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</si>
  <si>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</si>
  <si>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</si>
  <si>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</si>
  <si>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</si>
  <si>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</si>
  <si>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</si>
  <si>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</si>
  <si>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</si>
  <si>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</si>
  <si>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</si>
  <si>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</si>
  <si>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</si>
  <si>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</si>
  <si>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</si>
  <si>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</si>
  <si>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</si>
  <si>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</si>
  <si>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</si>
  <si>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</si>
  <si>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</si>
  <si>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</si>
  <si>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</si>
  <si>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</si>
  <si>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</si>
  <si>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</si>
  <si>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</si>
  <si>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</si>
  <si>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</si>
  <si>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</si>
  <si>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</si>
  <si>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</si>
  <si>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</si>
  <si>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</si>
  <si>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</si>
  <si>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</si>
  <si>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</si>
  <si>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</si>
  <si>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</si>
  <si>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</si>
  <si>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</si>
  <si>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</si>
  <si>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</si>
  <si>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</si>
  <si>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</si>
  <si>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</si>
  <si>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</si>
  <si>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</si>
  <si>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</si>
  <si>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</si>
  <si>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</si>
  <si>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</si>
  <si>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</si>
  <si>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</si>
  <si>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</si>
  <si>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</si>
  <si>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</si>
  <si>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</si>
  <si>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</si>
  <si>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</si>
  <si>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</si>
  <si>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</si>
  <si>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</si>
  <si>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</si>
  <si>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</si>
  <si>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</si>
  <si>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</si>
  <si>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</si>
  <si>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</si>
  <si>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</si>
  <si>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</si>
  <si>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</si>
  <si>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</si>
  <si>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</si>
  <si>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</si>
  <si>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</si>
  <si>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</si>
  <si>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</si>
  <si>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</si>
  <si>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</si>
  <si>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</si>
  <si>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</si>
  <si>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</si>
  <si>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</si>
  <si>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</si>
  <si>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</si>
  <si>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</si>
  <si>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</si>
  <si>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</si>
  <si>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</si>
  <si>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</si>
  <si>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</si>
  <si>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</si>
  <si>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</si>
  <si>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</si>
  <si>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</si>
  <si>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</si>
  <si>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</si>
  <si>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</si>
  <si>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</si>
  <si>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</si>
  <si>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</si>
  <si>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</si>
  <si>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</si>
  <si>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</si>
  <si>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</si>
  <si>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</si>
  <si>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</si>
  <si>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</si>
  <si>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</si>
  <si>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</si>
  <si>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</si>
  <si>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</si>
  <si>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</si>
  <si>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</si>
  <si>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</si>
  <si>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</si>
  <si>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</si>
  <si>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</si>
  <si>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</si>
  <si>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</si>
  <si>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</si>
  <si>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</si>
  <si>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</si>
  <si>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</si>
  <si>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</si>
  <si>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</si>
  <si>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</si>
  <si>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</si>
  <si>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</si>
  <si>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</si>
  <si>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</si>
  <si>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</si>
  <si>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</si>
  <si>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</si>
  <si>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</si>
  <si>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</si>
  <si>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</si>
  <si>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</si>
  <si>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</si>
  <si>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</si>
  <si>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</si>
  <si>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</si>
  <si>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</si>
  <si>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</si>
  <si>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</si>
  <si>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</si>
  <si>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</si>
  <si>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</si>
  <si>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</si>
  <si>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</si>
  <si>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</si>
  <si>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</si>
  <si>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</si>
  <si>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</si>
  <si>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</si>
  <si>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</si>
  <si>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</si>
  <si>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</si>
  <si>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</si>
  <si>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</si>
  <si>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</si>
  <si>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</si>
  <si>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</si>
  <si>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</si>
  <si>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</si>
  <si>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</si>
  <si>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</si>
  <si>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</si>
  <si>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</si>
  <si>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</si>
  <si>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</si>
  <si>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</si>
  <si>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</si>
  <si>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</si>
  <si>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</si>
  <si>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</si>
  <si>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</si>
  <si>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</si>
  <si>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</si>
  <si>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</si>
  <si>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</si>
  <si>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</si>
  <si>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</si>
  <si>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</si>
  <si>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</si>
  <si>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</si>
  <si>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</si>
  <si>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</si>
  <si>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</si>
  <si>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</si>
  <si>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</si>
  <si>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</si>
  <si>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</si>
  <si>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</si>
  <si>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</si>
  <si>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</si>
  <si>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</si>
  <si>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</si>
  <si>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</si>
  <si>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</si>
  <si>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</si>
  <si>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</si>
  <si>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</si>
  <si>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</si>
  <si>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</si>
  <si>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</si>
  <si>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</si>
  <si>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</si>
  <si>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</si>
  <si>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</si>
  <si>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</si>
  <si>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</si>
  <si>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</si>
  <si>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</si>
  <si>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</si>
  <si>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</si>
  <si>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</si>
  <si>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</si>
  <si>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</si>
  <si>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</si>
  <si>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</si>
  <si>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</si>
  <si>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</si>
  <si>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</si>
  <si>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</si>
  <si>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</si>
  <si>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</si>
  <si>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</si>
  <si>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</si>
  <si>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</si>
  <si>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</si>
  <si>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</si>
  <si>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</si>
  <si>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</si>
  <si>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</si>
  <si>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</si>
  <si>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</si>
  <si>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</si>
  <si>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</si>
  <si>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</si>
  <si>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</si>
  <si>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</si>
  <si>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</si>
  <si>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</si>
  <si>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</si>
  <si>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</si>
  <si>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</si>
  <si>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</si>
  <si>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</si>
  <si>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</si>
  <si>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</si>
  <si>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</si>
  <si>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</si>
  <si>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</si>
  <si>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</si>
  <si>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</si>
  <si>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</si>
  <si>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</si>
  <si>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</si>
  <si>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</si>
  <si>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</si>
  <si>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</si>
  <si>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</si>
  <si>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</si>
  <si>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</si>
  <si>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</si>
  <si>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</si>
  <si>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</si>
  <si>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</si>
  <si>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</si>
  <si>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</si>
  <si>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</si>
  <si>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</si>
  <si>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</si>
  <si>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</si>
  <si>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</si>
  <si>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</si>
  <si>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</si>
  <si>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</si>
  <si>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</si>
  <si>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</si>
  <si>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</si>
  <si>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</si>
  <si>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</si>
  <si>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</si>
  <si>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</si>
  <si>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</si>
  <si>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</si>
  <si>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</si>
  <si>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</si>
  <si>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</si>
  <si>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</si>
  <si>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</si>
  <si>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</si>
  <si>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</si>
  <si>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</si>
  <si>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</si>
  <si>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</si>
  <si>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</si>
  <si>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</si>
  <si>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</si>
  <si>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</si>
  <si>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</si>
  <si>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</si>
  <si>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</si>
  <si>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</si>
  <si>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</si>
  <si>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</si>
  <si>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</si>
  <si>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</si>
  <si>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</si>
  <si>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</si>
  <si>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</si>
  <si>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</si>
  <si>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</si>
  <si>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</si>
  <si>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</si>
  <si>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</si>
  <si>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</si>
  <si>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</si>
  <si>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</si>
  <si>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</si>
  <si>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</si>
  <si>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</si>
  <si>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</si>
  <si>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</si>
  <si>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</si>
  <si>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</si>
  <si>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</si>
  <si>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</si>
  <si>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</si>
  <si>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</si>
  <si>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</si>
  <si>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</si>
  <si>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</si>
  <si>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</si>
  <si>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</si>
  <si>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</si>
  <si>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</si>
  <si>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</si>
  <si>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</si>
  <si>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</si>
  <si>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</si>
  <si>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</si>
  <si>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</si>
  <si>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</si>
  <si>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</si>
  <si>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</si>
  <si>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</si>
  <si>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</si>
  <si>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</si>
  <si>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</si>
  <si>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</si>
  <si>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</si>
  <si>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</si>
  <si>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</si>
  <si>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</si>
  <si>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</si>
  <si>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</si>
  <si>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</si>
  <si>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</si>
  <si>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</si>
  <si>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</si>
  <si>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</si>
  <si>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</si>
  <si>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</si>
  <si>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</si>
  <si>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</si>
  <si>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</si>
  <si>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</si>
  <si>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</si>
  <si>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</si>
  <si>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</si>
  <si>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</si>
  <si>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</si>
  <si>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</si>
  <si>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</si>
  <si>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</si>
  <si>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</si>
  <si>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</si>
  <si>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</si>
  <si>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</si>
  <si>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</si>
  <si>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</si>
  <si>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</si>
  <si>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</si>
  <si>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</si>
  <si>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</si>
  <si>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</si>
  <si>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</si>
  <si>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</si>
  <si>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</si>
  <si>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</si>
  <si>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</si>
  <si>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</si>
  <si>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</si>
  <si>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</si>
  <si>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</si>
  <si>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</si>
  <si>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</si>
  <si>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</si>
  <si>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</si>
  <si>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</si>
  <si>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</si>
  <si>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</si>
  <si>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</si>
  <si>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</si>
  <si>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</si>
  <si>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</si>
  <si>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</si>
  <si>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</si>
  <si>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</si>
  <si>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</si>
  <si>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</si>
  <si>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</si>
  <si>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</si>
  <si>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</si>
  <si>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</si>
  <si>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</si>
  <si>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</si>
  <si>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</si>
  <si>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</si>
  <si>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</si>
  <si>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</si>
  <si>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</si>
  <si>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</si>
  <si>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</si>
  <si>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</si>
  <si>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</si>
  <si>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</si>
  <si>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</si>
  <si>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</si>
  <si>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</si>
  <si>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</si>
  <si>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</si>
  <si>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</si>
  <si>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</si>
  <si>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</si>
  <si>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</si>
  <si>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</si>
  <si>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</si>
  <si>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</si>
  <si>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</si>
  <si>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</si>
  <si>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</si>
  <si>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</si>
  <si>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</si>
  <si>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</si>
  <si>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</si>
  <si>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</si>
  <si>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</si>
  <si>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</si>
  <si>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</si>
  <si>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</si>
  <si>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</si>
  <si>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</si>
  <si>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</si>
  <si>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</si>
  <si>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</si>
  <si>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</si>
  <si>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</si>
  <si>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</si>
  <si>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</si>
  <si>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</si>
  <si>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</si>
  <si>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</si>
  <si>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</si>
  <si>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</si>
  <si>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</si>
  <si>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</si>
  <si>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</si>
  <si>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</si>
  <si>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</si>
  <si>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</si>
  <si>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</si>
  <si>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</si>
  <si>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</si>
  <si>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</si>
  <si>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</si>
  <si>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</si>
  <si>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</si>
  <si>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</si>
  <si>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</si>
  <si>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</si>
  <si>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</si>
  <si>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</si>
  <si>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</si>
  <si>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</si>
  <si>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</si>
  <si>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</si>
  <si>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</si>
  <si>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</si>
  <si>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</si>
  <si>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</si>
  <si>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</si>
  <si>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</si>
  <si>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</si>
  <si>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</si>
  <si>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</si>
  <si>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</si>
  <si>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</si>
  <si>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</si>
  <si>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</si>
  <si>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</si>
  <si>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</si>
  <si>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</si>
  <si>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</si>
  <si>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</si>
  <si>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</si>
  <si>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</si>
  <si>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</si>
  <si>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</si>
  <si>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</si>
  <si>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</si>
  <si>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</si>
  <si>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</si>
  <si>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</si>
  <si>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</si>
  <si>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</si>
  <si>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</si>
  <si>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</si>
  <si>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</si>
  <si>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</si>
  <si>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</si>
  <si>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</si>
  <si>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</si>
  <si>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</si>
  <si>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</si>
  <si>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</si>
  <si>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</si>
  <si>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</si>
  <si>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</si>
  <si>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</si>
  <si>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</si>
  <si>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</si>
  <si>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</si>
  <si>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</si>
  <si>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</si>
  <si>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</si>
  <si>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</si>
  <si>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</si>
  <si>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</si>
  <si>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</si>
  <si>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</si>
  <si>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</si>
  <si>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</si>
  <si>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</si>
  <si>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</si>
  <si>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</si>
  <si>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</si>
  <si>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</si>
  <si>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</si>
  <si>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</si>
  <si>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</si>
  <si>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</si>
  <si>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</si>
  <si>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</si>
  <si>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</si>
  <si>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</si>
  <si>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</si>
  <si>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</si>
  <si>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</si>
  <si>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</si>
  <si>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</si>
  <si>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</si>
  <si>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</si>
  <si>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</si>
  <si>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</si>
  <si>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</si>
  <si>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</si>
  <si>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</si>
  <si>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</si>
  <si>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</si>
  <si>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</si>
  <si>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</si>
  <si>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</si>
  <si>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</si>
  <si>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</si>
  <si>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</si>
  <si>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</si>
  <si>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</si>
  <si>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</si>
  <si>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</si>
  <si>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</si>
  <si>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</si>
  <si>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</si>
  <si>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</si>
  <si>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</si>
  <si>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</si>
  <si>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</si>
  <si>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</si>
  <si>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</si>
  <si>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</si>
  <si>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</si>
  <si>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</si>
  <si>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</si>
  <si>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</si>
  <si>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</si>
  <si>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</si>
  <si>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</si>
  <si>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</si>
  <si>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</si>
  <si>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</si>
  <si>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</si>
  <si>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</si>
  <si>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</si>
  <si>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</si>
  <si>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</si>
  <si>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</si>
  <si>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</si>
  <si>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</si>
  <si>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</si>
  <si>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</si>
  <si>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</si>
  <si>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</si>
  <si>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</si>
  <si>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</si>
  <si>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</si>
  <si>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</si>
  <si>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</si>
  <si>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</si>
  <si>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</si>
  <si>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</si>
  <si>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</si>
  <si>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</si>
  <si>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</si>
  <si>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</si>
  <si>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</si>
  <si>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</si>
  <si>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</si>
  <si>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</si>
  <si>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</si>
  <si>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</si>
  <si>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</si>
  <si>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</si>
  <si>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</si>
  <si>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</si>
  <si>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</si>
  <si>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</si>
  <si>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</si>
  <si>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</si>
  <si>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</si>
  <si>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</si>
  <si>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</si>
  <si>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</si>
  <si>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</si>
  <si>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</si>
  <si>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</si>
  <si>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</si>
  <si>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</si>
  <si>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</si>
  <si>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</si>
  <si>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</si>
  <si>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</si>
  <si>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</si>
  <si>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</si>
  <si>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</si>
  <si>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</si>
  <si>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</si>
  <si>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</si>
  <si>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</si>
  <si>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</si>
  <si>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</si>
  <si>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</si>
  <si>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</si>
  <si>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</si>
  <si>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</si>
  <si>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</si>
  <si>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</si>
  <si>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</si>
  <si>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</si>
  <si>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</si>
  <si>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</si>
  <si>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</si>
  <si>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</si>
  <si>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</si>
  <si>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</si>
  <si>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</si>
  <si>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</si>
  <si>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</si>
  <si>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</si>
  <si>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</si>
  <si>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</si>
  <si>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</si>
  <si>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</si>
  <si>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</si>
  <si>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</si>
  <si>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</si>
  <si>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</si>
  <si>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</si>
  <si>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</si>
  <si>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</si>
  <si>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</si>
  <si>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</si>
  <si>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</si>
  <si>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</si>
  <si>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</si>
  <si>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</si>
  <si>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</si>
  <si>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</si>
  <si>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</si>
  <si>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</si>
  <si>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</si>
  <si>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</si>
  <si>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</si>
  <si>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</si>
  <si>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</si>
  <si>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</si>
  <si>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</si>
  <si>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</si>
  <si>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</si>
  <si>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</si>
  <si>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</si>
  <si>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</si>
  <si>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</si>
  <si>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</si>
  <si>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</si>
  <si>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</si>
  <si>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</si>
  <si>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</si>
  <si>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</si>
  <si>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</si>
  <si>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</si>
  <si>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</si>
  <si>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</si>
  <si>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</si>
  <si>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</si>
  <si>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</si>
  <si>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</si>
  <si>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</si>
  <si>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</si>
  <si>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</si>
  <si>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</si>
  <si>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</si>
  <si>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</si>
  <si>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</si>
  <si>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</si>
  <si>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</si>
  <si>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</si>
  <si>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</si>
  <si>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</si>
  <si>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</si>
  <si>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</si>
  <si>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</si>
  <si>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</si>
  <si>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</si>
  <si>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</si>
  <si>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</si>
  <si>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</si>
  <si>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</si>
  <si>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</si>
  <si>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</si>
  <si>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</si>
  <si>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</si>
  <si>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</si>
  <si>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</si>
  <si>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</si>
  <si>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</si>
  <si>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</si>
  <si>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</si>
  <si>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</si>
  <si>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</si>
  <si>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</si>
  <si>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</si>
  <si>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</si>
  <si>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</si>
  <si>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</si>
  <si>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</si>
  <si>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</si>
  <si>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</si>
  <si>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</si>
  <si>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</si>
  <si>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</si>
  <si>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</si>
  <si>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</si>
  <si>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</si>
  <si>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</si>
  <si>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</si>
  <si>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</si>
  <si>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</si>
  <si>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</si>
  <si>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</si>
  <si>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</si>
  <si>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</si>
  <si>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</si>
  <si>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</si>
  <si>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</si>
  <si>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</si>
  <si>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</si>
  <si>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</si>
  <si>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</si>
  <si>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</si>
  <si>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</si>
  <si>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</si>
  <si>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</si>
  <si>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</si>
  <si>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</si>
  <si>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</si>
  <si>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</si>
  <si>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</si>
  <si>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</si>
  <si>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</si>
  <si>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</si>
  <si>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</si>
  <si>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</si>
  <si>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</si>
  <si>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</si>
  <si>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</si>
  <si>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</si>
  <si>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</si>
  <si>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</si>
  <si>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</si>
  <si>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</si>
  <si>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</si>
  <si>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</si>
  <si>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</si>
  <si>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</si>
  <si>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</si>
  <si>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</si>
  <si>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</si>
  <si>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</si>
  <si>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</si>
  <si>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</si>
  <si>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</si>
  <si>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</si>
  <si>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</si>
  <si>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</si>
  <si>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</si>
  <si>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</si>
  <si>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</si>
  <si>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</si>
  <si>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</si>
  <si>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</si>
  <si>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</si>
  <si>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</si>
  <si>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</si>
  <si>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</si>
  <si>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</si>
  <si>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</si>
  <si>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</si>
  <si>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</si>
  <si>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</si>
  <si>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</si>
  <si>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</si>
  <si>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</si>
  <si>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</si>
  <si>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</si>
  <si>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</si>
  <si>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</si>
  <si>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</si>
  <si>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</si>
  <si>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</si>
  <si>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</si>
  <si>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</si>
  <si>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</si>
  <si>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</si>
  <si>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</si>
  <si>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</si>
  <si>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</si>
  <si>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</si>
  <si>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</si>
  <si>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</si>
  <si>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</si>
  <si>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</si>
  <si>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</si>
  <si>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</si>
  <si>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</si>
  <si>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</si>
  <si>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</si>
  <si>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</si>
  <si>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</si>
  <si>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</si>
  <si>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</si>
  <si>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</si>
  <si>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</si>
  <si>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</si>
  <si>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</si>
  <si>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</si>
  <si>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</si>
  <si>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</si>
  <si>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</si>
  <si>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</si>
  <si>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</si>
  <si>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</si>
  <si>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</si>
  <si>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</si>
  <si>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</si>
  <si>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</si>
  <si>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</si>
  <si>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</si>
  <si>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</si>
  <si>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</si>
  <si>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</si>
  <si>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</si>
  <si>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</si>
  <si>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</si>
  <si>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</si>
  <si>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</si>
  <si>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</si>
  <si>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</si>
  <si>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</si>
  <si>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</si>
  <si>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</si>
  <si>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</si>
  <si>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</si>
  <si>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</si>
  <si>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</si>
  <si>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</si>
  <si>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</si>
  <si>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</si>
  <si>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</si>
  <si>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</si>
  <si>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</si>
  <si>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</si>
  <si>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</si>
  <si>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</si>
  <si>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</si>
  <si>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</si>
  <si>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</si>
  <si>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</si>
  <si>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</si>
  <si>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</si>
  <si>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</si>
  <si>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</si>
  <si>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</si>
  <si>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</si>
  <si>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</si>
  <si>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</si>
  <si>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</si>
  <si>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</si>
  <si>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</si>
  <si>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</si>
  <si>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</si>
  <si>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</si>
  <si>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</si>
  <si>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</si>
  <si>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</si>
  <si>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</si>
  <si>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</si>
  <si>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</si>
  <si>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</si>
  <si>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</si>
  <si>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</si>
  <si>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</si>
  <si>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</si>
  <si>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</si>
  <si>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</si>
  <si>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</si>
  <si>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</si>
  <si>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</si>
  <si>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</si>
  <si>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</si>
  <si>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</si>
  <si>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</si>
  <si>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</si>
  <si>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</si>
  <si>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</si>
  <si>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</si>
  <si>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</si>
  <si>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</si>
  <si>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</si>
  <si>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</si>
  <si>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</si>
  <si>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</si>
  <si>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</si>
  <si>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</si>
  <si>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</si>
  <si>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</si>
  <si>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</si>
  <si>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</si>
  <si>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</si>
  <si>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</si>
  <si>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</si>
  <si>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</si>
  <si>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</si>
  <si>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</si>
  <si>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</si>
  <si>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</si>
  <si>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</si>
  <si>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</si>
  <si>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</si>
  <si>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</si>
  <si>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</si>
  <si>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</si>
  <si>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</si>
  <si>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</si>
  <si>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</si>
  <si>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</si>
  <si>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</si>
  <si>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</si>
  <si>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</si>
  <si>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</si>
  <si>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</si>
  <si>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</si>
  <si>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</si>
  <si>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</si>
  <si>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</si>
  <si>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</si>
  <si>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</si>
  <si>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</si>
  <si>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</si>
  <si>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</si>
  <si>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</si>
  <si>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</si>
  <si>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</si>
  <si>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</si>
  <si>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</si>
  <si>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</si>
  <si>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</si>
  <si>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</si>
  <si>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</si>
  <si>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</si>
  <si>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</si>
  <si>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</si>
  <si>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</si>
  <si>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</si>
  <si>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</si>
  <si>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</si>
  <si>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</si>
  <si>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</si>
  <si>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</si>
  <si>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</si>
  <si>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</si>
  <si>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</si>
  <si>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</si>
  <si>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</si>
  <si>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</si>
  <si>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</si>
  <si>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</si>
  <si>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</si>
  <si>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</si>
  <si>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</si>
  <si>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</si>
  <si>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</si>
  <si>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</si>
  <si>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</si>
  <si>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</si>
  <si>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</si>
  <si>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</si>
  <si>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</si>
  <si>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</si>
  <si>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</si>
  <si>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</si>
  <si>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</si>
  <si>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</si>
  <si>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</si>
  <si>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</si>
  <si>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</si>
  <si>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</si>
  <si>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</si>
  <si>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</si>
  <si>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</si>
  <si>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</si>
  <si>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</si>
  <si>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</si>
  <si>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</si>
  <si>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</si>
  <si>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</si>
  <si>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</si>
  <si>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</si>
  <si>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</si>
  <si>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</si>
  <si>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</si>
  <si>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</si>
  <si>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</si>
  <si>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</si>
  <si>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</si>
  <si>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</si>
  <si>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</si>
  <si>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</si>
  <si>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</si>
  <si>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</si>
  <si>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</si>
  <si>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</si>
  <si>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</si>
  <si>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</si>
  <si>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</si>
  <si>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</si>
  <si>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</si>
  <si>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</si>
  <si>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</si>
  <si>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</si>
  <si>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</si>
  <si>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</si>
  <si>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</si>
  <si>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</si>
  <si>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</si>
  <si>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</si>
  <si>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</si>
  <si>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</si>
  <si>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</si>
  <si>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</si>
  <si>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</si>
  <si>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</si>
  <si>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</si>
  <si>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</si>
  <si>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</si>
  <si>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</si>
  <si>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</si>
  <si>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</si>
  <si>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</si>
  <si>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</si>
  <si>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</si>
  <si>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</si>
  <si>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</si>
  <si>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</si>
  <si>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</si>
  <si>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</si>
  <si>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</si>
  <si>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</si>
  <si>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</si>
  <si>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</si>
  <si>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</si>
  <si>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</si>
  <si>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</si>
  <si>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</si>
  <si>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</si>
  <si>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</si>
  <si>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</si>
  <si>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</si>
  <si>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</si>
  <si>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</si>
  <si>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</si>
  <si>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</si>
  <si>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</si>
  <si>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</si>
  <si>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</si>
  <si>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</si>
  <si>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</si>
  <si>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</si>
  <si>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</si>
  <si>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</si>
  <si>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</si>
  <si>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</si>
  <si>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</si>
  <si>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</si>
  <si>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</si>
  <si>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</si>
  <si>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</si>
  <si>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</si>
  <si>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</si>
  <si>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</si>
  <si>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</si>
  <si>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</si>
  <si>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</si>
  <si>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</si>
  <si>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</si>
  <si>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</si>
  <si>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</si>
  <si>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</si>
  <si>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</si>
  <si>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</si>
  <si>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</si>
  <si>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</si>
  <si>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</si>
  <si>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</si>
  <si>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</si>
  <si>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</si>
  <si>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</si>
  <si>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</si>
  <si>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</si>
  <si>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</si>
  <si>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</si>
  <si>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</si>
  <si>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</si>
  <si>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</si>
  <si>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</si>
  <si>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</si>
  <si>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</si>
  <si>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</si>
  <si>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</si>
  <si>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</si>
  <si>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</si>
  <si>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</si>
  <si>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</si>
  <si>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</si>
  <si>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</si>
  <si>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</si>
  <si>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</si>
  <si>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</si>
  <si>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</si>
  <si>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</si>
  <si>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</si>
  <si>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</si>
  <si>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</si>
  <si>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</si>
  <si>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</si>
  <si>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</si>
  <si>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</si>
  <si>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</si>
  <si>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</si>
  <si>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</si>
  <si>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</si>
  <si>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</si>
  <si>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</si>
  <si>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</si>
  <si>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</si>
  <si>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</si>
  <si>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</si>
  <si>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</si>
  <si>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</si>
  <si>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</si>
  <si>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</si>
  <si>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</si>
  <si>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</si>
  <si>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</si>
  <si>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</si>
  <si>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</si>
  <si>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</si>
  <si>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</si>
  <si>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</si>
  <si>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</si>
  <si>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</si>
  <si>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</si>
  <si>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</si>
  <si>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</si>
  <si>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</si>
  <si>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</si>
  <si>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</si>
  <si>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</si>
  <si>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</si>
  <si>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</si>
  <si>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</si>
  <si>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</si>
  <si>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</si>
  <si>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</si>
  <si>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</si>
  <si>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</si>
  <si>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</si>
  <si>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</si>
  <si>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</si>
  <si>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</si>
  <si>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</si>
  <si>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</si>
  <si>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</si>
  <si>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</si>
  <si>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</si>
  <si>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</si>
  <si>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</si>
  <si>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</si>
  <si>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</si>
  <si>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</si>
  <si>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</si>
  <si>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</si>
  <si>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</si>
  <si>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</si>
  <si>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</si>
  <si>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</si>
  <si>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</si>
  <si>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</si>
  <si>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</si>
  <si>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</si>
  <si>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</si>
  <si>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</si>
  <si>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</si>
  <si>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</si>
  <si>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</si>
  <si>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</si>
  <si>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</si>
  <si>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</si>
  <si>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</si>
  <si>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</si>
  <si>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</si>
  <si>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</si>
  <si>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</si>
  <si>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</si>
  <si>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</si>
  <si>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</si>
  <si>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</si>
  <si>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</si>
  <si>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</si>
  <si>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</si>
  <si>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</si>
  <si>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</si>
  <si>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</si>
  <si>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</si>
  <si>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</si>
  <si>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</si>
  <si>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</si>
  <si>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</si>
  <si>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</si>
  <si>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</si>
  <si>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</si>
  <si>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</si>
  <si>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</si>
  <si>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</si>
  <si>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</si>
  <si>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</si>
  <si>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</si>
  <si>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</si>
  <si>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</si>
  <si>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</si>
  <si>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</si>
  <si>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</si>
  <si>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</si>
  <si>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</si>
  <si>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</si>
  <si>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</si>
  <si>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</si>
  <si>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</si>
  <si>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</si>
  <si>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</si>
  <si>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</si>
  <si>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</si>
  <si>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</si>
  <si>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</si>
  <si>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</si>
  <si>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</si>
  <si>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</si>
  <si>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</si>
  <si>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</si>
  <si>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</si>
  <si>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</si>
  <si>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</si>
  <si>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</si>
  <si>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</si>
  <si>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</si>
  <si>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</si>
  <si>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</si>
  <si>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</si>
  <si>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</si>
  <si>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</si>
  <si>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</si>
  <si>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</si>
  <si>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</si>
  <si>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</si>
  <si>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</si>
  <si>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</si>
  <si>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</si>
  <si>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</si>
  <si>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</si>
  <si>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</si>
  <si>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</si>
  <si>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</si>
  <si>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</si>
  <si>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</si>
  <si>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</si>
  <si>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</si>
  <si>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</si>
  <si>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</si>
  <si>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</si>
  <si>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</si>
  <si>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</si>
  <si>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</si>
  <si>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</si>
  <si>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</si>
  <si>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</si>
  <si>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</si>
  <si>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</si>
  <si>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</si>
  <si>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</si>
  <si>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</si>
  <si>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</si>
  <si>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</si>
  <si>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</si>
  <si>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</si>
  <si>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</si>
  <si>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</si>
  <si>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</si>
  <si>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</si>
  <si>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</si>
  <si>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</si>
  <si>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</si>
  <si>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</si>
  <si>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</si>
  <si>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</si>
  <si>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</si>
  <si>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</si>
  <si>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</si>
  <si>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</si>
  <si>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</si>
  <si>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</si>
  <si>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</si>
  <si>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</si>
  <si>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</si>
  <si>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</si>
  <si>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</si>
  <si>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</si>
  <si>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</si>
  <si>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</si>
  <si>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</si>
  <si>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</si>
  <si>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</si>
  <si>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</si>
  <si>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</si>
  <si>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</si>
  <si>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</si>
  <si>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</si>
  <si>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</si>
  <si>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</si>
  <si>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</si>
  <si>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</si>
  <si>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</si>
  <si>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</si>
  <si>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</si>
  <si>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</si>
  <si>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</si>
  <si>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</si>
  <si>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</si>
  <si>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</si>
  <si>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</si>
  <si>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</si>
  <si>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</si>
  <si>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</si>
  <si>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</si>
  <si>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</si>
  <si>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</si>
  <si>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</si>
  <si>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</si>
  <si>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</si>
  <si>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</si>
  <si>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</si>
  <si>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</si>
  <si>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</si>
  <si>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</si>
  <si>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</si>
  <si>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</si>
  <si>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</si>
  <si>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</si>
  <si>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</si>
  <si>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</si>
  <si>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</si>
  <si>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</si>
  <si>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</si>
  <si>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</si>
  <si>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</si>
  <si>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</si>
  <si>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</si>
  <si>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</si>
  <si>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</si>
  <si>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</si>
  <si>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</si>
  <si>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</si>
  <si>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</si>
  <si>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</si>
  <si>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</si>
  <si>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</si>
  <si>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</si>
  <si>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</si>
  <si>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</si>
  <si>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</si>
  <si>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</si>
  <si>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</si>
  <si>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</si>
  <si>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</si>
  <si>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</si>
  <si>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</si>
  <si>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</si>
  <si>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</si>
  <si>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</si>
  <si>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</si>
  <si>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</si>
  <si>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</si>
  <si>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</si>
  <si>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</si>
  <si>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</si>
  <si>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</si>
  <si>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</si>
  <si>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</si>
  <si>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</si>
  <si>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</si>
  <si>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</si>
  <si>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</si>
  <si>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</si>
  <si>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</si>
  <si>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</si>
  <si>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</si>
  <si>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</si>
  <si>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</si>
  <si>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</si>
  <si>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</si>
  <si>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</si>
  <si>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</si>
  <si>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</si>
  <si>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</si>
  <si>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</si>
  <si>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</si>
  <si>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</si>
  <si>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</si>
  <si>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</si>
  <si>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</si>
  <si>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</si>
  <si>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</si>
  <si>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</si>
  <si>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</si>
  <si>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</si>
  <si>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</si>
  <si>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</si>
  <si>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</si>
  <si>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</si>
  <si>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</si>
  <si>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</si>
  <si>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</si>
  <si>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</si>
  <si>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</si>
  <si>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</si>
  <si>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</si>
  <si>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</si>
  <si>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</si>
  <si>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</si>
  <si>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</si>
  <si>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</si>
  <si>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</si>
  <si>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</si>
  <si>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</si>
  <si>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</si>
  <si>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</si>
  <si>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</si>
  <si>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</si>
  <si>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</si>
  <si>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</si>
  <si>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</si>
  <si>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</si>
  <si>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</si>
  <si>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</si>
  <si>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</si>
  <si>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</si>
  <si>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</si>
  <si>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</si>
  <si>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</si>
  <si>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</si>
  <si>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</si>
  <si>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</si>
  <si>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</si>
  <si>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</si>
  <si>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</si>
  <si>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</si>
  <si>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</si>
  <si>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</si>
  <si>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</si>
  <si>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</si>
  <si>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</si>
  <si>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</si>
  <si>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</si>
  <si>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</si>
  <si>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</si>
  <si>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</si>
  <si>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</si>
  <si>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</si>
  <si>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</si>
  <si>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</si>
  <si>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</si>
  <si>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</si>
  <si>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</si>
  <si>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</si>
  <si>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</si>
  <si>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</si>
  <si>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</si>
  <si>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</si>
  <si>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</si>
  <si>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</si>
  <si>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</si>
  <si>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</si>
  <si>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</si>
  <si>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</si>
  <si>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</si>
  <si>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</si>
  <si>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</si>
  <si>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</si>
  <si>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</si>
  <si>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</si>
  <si>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</si>
  <si>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</si>
  <si>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</si>
  <si>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</si>
  <si>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</si>
  <si>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</si>
  <si>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</si>
  <si>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</si>
  <si>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</si>
  <si>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</si>
  <si>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</si>
  <si>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</si>
  <si>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</si>
  <si>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</si>
  <si>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</si>
  <si>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</si>
  <si>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</si>
  <si>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</si>
  <si>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</si>
  <si>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</si>
  <si>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</si>
  <si>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</si>
  <si>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</si>
  <si>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</si>
  <si>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</si>
  <si>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</si>
  <si>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</si>
  <si>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</si>
  <si>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</si>
  <si>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</si>
  <si>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</si>
  <si>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</si>
  <si>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</si>
  <si>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</si>
  <si>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</si>
  <si>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</si>
  <si>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</si>
  <si>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</si>
  <si>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</si>
  <si>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</si>
  <si>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</si>
  <si>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</si>
  <si>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</si>
  <si>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</si>
  <si>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</si>
  <si>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</si>
  <si>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</si>
  <si>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</si>
  <si>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</si>
  <si>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</si>
  <si>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</si>
  <si>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</si>
  <si>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</si>
  <si>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</si>
  <si>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</si>
  <si>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</si>
  <si>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</si>
  <si>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</si>
  <si>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</si>
  <si>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</si>
  <si>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</si>
  <si>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</si>
  <si>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</si>
  <si>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</si>
  <si>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</si>
  <si>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</si>
  <si>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</si>
  <si>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</si>
  <si>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</si>
  <si>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</si>
  <si>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</si>
  <si>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</si>
  <si>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</si>
  <si>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</si>
  <si>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</si>
  <si>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</si>
  <si>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</si>
  <si>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</si>
  <si>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</si>
  <si>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</si>
  <si>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</si>
  <si>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</si>
  <si>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</si>
  <si>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</si>
  <si>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</si>
  <si>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</si>
  <si>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</si>
  <si>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</si>
  <si>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</si>
  <si>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</si>
  <si>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</si>
  <si>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</si>
  <si>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</si>
  <si>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</si>
  <si>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</si>
  <si>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</si>
  <si>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</si>
  <si>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</si>
  <si>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</si>
  <si>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</si>
  <si>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</si>
  <si>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</si>
  <si>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</si>
  <si>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</si>
  <si>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</si>
  <si>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</si>
  <si>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</si>
  <si>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</si>
  <si>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</si>
  <si>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</si>
  <si>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</si>
  <si>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</si>
  <si>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</si>
  <si>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</si>
  <si>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</si>
  <si>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</si>
  <si>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</si>
  <si>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</si>
  <si>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</si>
  <si>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</si>
  <si>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</si>
  <si>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</si>
  <si>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</si>
  <si>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</si>
  <si>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</si>
  <si>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</si>
  <si>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</si>
  <si>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</si>
  <si>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</si>
  <si>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</si>
  <si>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</si>
  <si>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</si>
  <si>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</si>
  <si>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</si>
  <si>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</si>
  <si>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</si>
  <si>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</si>
  <si>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</si>
  <si>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</si>
  <si>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</si>
  <si>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</si>
  <si>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</si>
  <si>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</si>
  <si>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</si>
  <si>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</si>
  <si>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</si>
  <si>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</si>
  <si>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</si>
  <si>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</si>
  <si>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</si>
  <si>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</si>
  <si>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</si>
  <si>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</si>
  <si>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</si>
  <si>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</si>
  <si>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</si>
  <si>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</si>
  <si>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</si>
  <si>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</si>
  <si>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</si>
  <si>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</si>
  <si>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</si>
  <si>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</si>
  <si>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</si>
  <si>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</si>
  <si>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</si>
  <si>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</si>
  <si>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</si>
  <si>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</si>
  <si>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</si>
  <si>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</si>
  <si>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</si>
  <si>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</si>
  <si>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</si>
  <si>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</si>
  <si>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</si>
  <si>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</si>
  <si>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</si>
  <si>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</si>
  <si>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</si>
  <si>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</si>
  <si>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</si>
  <si>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</si>
  <si>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</si>
  <si>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</si>
  <si>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</si>
  <si>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</si>
  <si>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</si>
  <si>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</si>
  <si>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</si>
  <si>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</si>
  <si>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</si>
  <si>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</si>
  <si>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</si>
  <si>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</si>
  <si>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</si>
  <si>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</si>
  <si>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</si>
  <si>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</si>
  <si>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</si>
  <si>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</si>
  <si>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</si>
  <si>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</si>
  <si>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</si>
  <si>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</si>
  <si>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</si>
  <si>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</si>
  <si>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</si>
  <si>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</si>
  <si>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</si>
  <si>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</si>
  <si>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</si>
  <si>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</si>
  <si>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</si>
  <si>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</si>
  <si>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</si>
  <si>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</si>
  <si>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</si>
  <si>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</si>
  <si>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</si>
  <si>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</si>
  <si>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</si>
  <si>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</si>
  <si>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</si>
  <si>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</si>
  <si>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</si>
  <si>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</si>
  <si>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</si>
  <si>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</si>
  <si>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</si>
  <si>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</si>
  <si>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</si>
  <si>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</si>
  <si>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</si>
  <si>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</si>
  <si>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</si>
  <si>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</si>
  <si>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</si>
  <si>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</si>
  <si>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</si>
  <si>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</si>
  <si>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</si>
  <si>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</si>
  <si>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</si>
  <si>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</si>
  <si>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</si>
  <si>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</si>
  <si>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</si>
  <si>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</si>
  <si>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</si>
  <si>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</si>
  <si>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</si>
  <si>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</si>
  <si>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</si>
  <si>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</si>
  <si>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</si>
  <si>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</si>
  <si>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</si>
  <si>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</si>
  <si>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</si>
  <si>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</si>
  <si>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</si>
  <si>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</si>
  <si>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</si>
  <si>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</si>
  <si>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</si>
  <si>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</si>
  <si>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</si>
  <si>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</si>
  <si>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</si>
  <si>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</si>
  <si>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</si>
  <si>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</si>
  <si>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</si>
  <si>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</si>
  <si>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</si>
  <si>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</si>
  <si>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</si>
  <si>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</si>
  <si>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</si>
  <si>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</si>
  <si>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</si>
  <si>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</si>
  <si>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</si>
  <si>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</si>
  <si>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</si>
  <si>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</si>
  <si>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</si>
  <si>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</si>
  <si>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</si>
  <si>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</si>
  <si>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</si>
  <si>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</si>
  <si>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</si>
  <si>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</si>
  <si>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</si>
  <si>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</si>
  <si>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</si>
  <si>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</si>
  <si>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</si>
  <si>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</si>
  <si>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</si>
  <si>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</si>
  <si>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</si>
  <si>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</si>
  <si>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</si>
  <si>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</si>
  <si>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</si>
  <si>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</si>
  <si>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</si>
  <si>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</si>
  <si>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</si>
  <si>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</si>
  <si>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</si>
  <si>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</si>
  <si>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</si>
  <si>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</si>
  <si>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</si>
  <si>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</si>
  <si>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</si>
  <si>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</si>
  <si>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</si>
  <si>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</si>
  <si>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</si>
  <si>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</si>
  <si>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</si>
  <si>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</si>
  <si>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</si>
  <si>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</si>
  <si>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</si>
  <si>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</si>
  <si>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</si>
  <si>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</si>
  <si>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</si>
  <si>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</si>
  <si>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</si>
  <si>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</si>
  <si>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</si>
  <si>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</si>
  <si>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</si>
  <si>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</si>
  <si>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</si>
  <si>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</si>
  <si>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</si>
  <si>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</si>
  <si>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</si>
  <si>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</si>
  <si>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</si>
  <si>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</si>
  <si>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</si>
  <si>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</si>
  <si>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</si>
  <si>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</si>
  <si>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</si>
  <si>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</si>
  <si>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</si>
  <si>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</si>
  <si>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</si>
  <si>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</si>
  <si>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</si>
  <si>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</si>
  <si>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</si>
  <si>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</si>
  <si>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</si>
  <si>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</si>
  <si>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</si>
  <si>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</si>
  <si>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</si>
  <si>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</si>
  <si>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</si>
  <si>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</si>
  <si>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</si>
  <si>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</si>
  <si>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</si>
  <si>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</si>
  <si>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</si>
  <si>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</si>
  <si>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</si>
  <si>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</si>
  <si>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</si>
  <si>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</si>
  <si>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</si>
  <si>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</si>
  <si>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</si>
  <si>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</si>
  <si>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</si>
  <si>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</si>
  <si>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</si>
  <si>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</si>
  <si>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</si>
  <si>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</si>
  <si>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</si>
  <si>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</si>
  <si>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</si>
  <si>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</si>
  <si>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</si>
  <si>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</si>
  <si>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</si>
  <si>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</si>
  <si>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</si>
  <si>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</si>
  <si>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</si>
  <si>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</si>
  <si>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</si>
  <si>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</si>
  <si>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</si>
  <si>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</si>
  <si>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</si>
  <si>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</si>
  <si>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</si>
  <si>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</si>
  <si>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</si>
  <si>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</si>
  <si>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</si>
  <si>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</si>
  <si>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</si>
  <si>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</si>
  <si>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</si>
  <si>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</si>
  <si>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</si>
  <si>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</si>
  <si>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</si>
  <si>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</si>
  <si>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</si>
  <si>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</si>
  <si>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</si>
  <si>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</si>
  <si>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</si>
  <si>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</si>
  <si>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</si>
  <si>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</si>
  <si>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</si>
  <si>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</si>
  <si>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</si>
  <si>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</si>
  <si>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</si>
  <si>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</si>
  <si>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</si>
  <si>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</si>
  <si>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</si>
  <si>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</si>
  <si>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</si>
  <si>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</si>
  <si>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</si>
  <si>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</si>
  <si>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</si>
  <si>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</si>
  <si>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</si>
  <si>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</si>
  <si>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</si>
  <si>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</si>
  <si>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</si>
  <si>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</si>
  <si>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</si>
  <si>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</si>
  <si>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</si>
  <si>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</si>
  <si>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</si>
  <si>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</si>
  <si>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</si>
  <si>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</si>
  <si>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</si>
  <si>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</si>
  <si>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</si>
  <si>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</si>
  <si>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</si>
  <si>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</si>
  <si>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</si>
  <si>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</si>
  <si>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</si>
  <si>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</si>
  <si>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</si>
  <si>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</si>
  <si>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</si>
  <si>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</si>
  <si>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</si>
  <si>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</si>
  <si>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</si>
  <si>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</si>
  <si>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</si>
  <si>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</si>
  <si>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</si>
  <si>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</si>
  <si>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</si>
  <si>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</si>
  <si>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</si>
  <si>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</si>
  <si>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</si>
  <si>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</si>
  <si>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</si>
  <si>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</si>
  <si>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</si>
  <si>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</si>
  <si>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</si>
  <si>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</si>
  <si>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</si>
  <si>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</si>
  <si>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</si>
  <si>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</si>
  <si>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</si>
  <si>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</si>
  <si>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</si>
  <si>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</si>
  <si>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</si>
  <si>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</si>
  <si>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</si>
  <si>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</si>
  <si>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</si>
  <si>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</si>
  <si>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</si>
  <si>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</si>
  <si>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</si>
  <si>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</si>
  <si>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</si>
  <si>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</si>
  <si>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</si>
  <si>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</si>
  <si>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</si>
  <si>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</si>
  <si>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</si>
  <si>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</si>
  <si>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</si>
  <si>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</si>
  <si>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</si>
  <si>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</si>
  <si>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</si>
  <si>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</si>
  <si>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</si>
  <si>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</si>
  <si>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</si>
  <si>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</si>
  <si>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</si>
  <si>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</si>
  <si>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</si>
  <si>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</si>
  <si>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</si>
  <si>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</si>
  <si>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</si>
  <si>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</si>
  <si>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</si>
  <si>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</si>
  <si>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</si>
  <si>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</si>
  <si>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</si>
  <si>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</si>
  <si>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</si>
  <si>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</si>
  <si>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</si>
  <si>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</si>
  <si>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</si>
  <si>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</si>
  <si>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</si>
  <si>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</si>
  <si>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</si>
  <si>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</si>
  <si>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</si>
  <si>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</si>
  <si>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</si>
  <si>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</si>
  <si>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</si>
  <si>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</si>
  <si>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</si>
  <si>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</si>
  <si>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</si>
  <si>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</si>
  <si>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</si>
  <si>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</si>
  <si>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</si>
  <si>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</si>
  <si>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</si>
  <si>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</si>
  <si>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</si>
  <si>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</si>
  <si>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</si>
  <si>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</si>
  <si>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</si>
  <si>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</si>
  <si>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</si>
  <si>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</si>
  <si>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</si>
  <si>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</si>
  <si>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</si>
  <si>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</si>
  <si>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</si>
  <si>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</si>
  <si>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</si>
  <si>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</si>
  <si>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</si>
  <si>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</si>
  <si>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</si>
  <si>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</si>
  <si>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</si>
  <si>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</si>
  <si>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</si>
  <si>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</si>
  <si>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</si>
  <si>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</si>
  <si>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</si>
  <si>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</si>
  <si>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</si>
  <si>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</si>
  <si>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</si>
  <si>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</si>
  <si>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</si>
  <si>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</si>
  <si>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</si>
  <si>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</si>
  <si>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</si>
  <si>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</si>
  <si>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</si>
  <si>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</si>
  <si>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</si>
  <si>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</si>
  <si>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</si>
  <si>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</si>
  <si>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</si>
  <si>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</si>
  <si>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</si>
  <si>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</si>
  <si>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</si>
  <si>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</si>
  <si>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</si>
  <si>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</si>
  <si>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</si>
  <si>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</si>
  <si>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</si>
  <si>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</si>
  <si>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</si>
  <si>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</si>
  <si>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</si>
  <si>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</si>
  <si>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</si>
  <si>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</si>
  <si>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</si>
  <si>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</si>
  <si>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</si>
  <si>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</si>
  <si>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</si>
  <si>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</si>
  <si>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</si>
  <si>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</si>
  <si>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</si>
  <si>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</si>
  <si>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</si>
  <si>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</si>
  <si>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</si>
  <si>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</si>
  <si>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</si>
  <si>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</si>
  <si>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</si>
  <si>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</si>
  <si>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</si>
  <si>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</si>
  <si>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</si>
  <si>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</si>
  <si>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</si>
  <si>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</si>
  <si>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</si>
  <si>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</si>
  <si>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</si>
  <si>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</si>
  <si>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</si>
  <si>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</si>
  <si>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</si>
  <si>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</si>
  <si>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</si>
  <si>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</si>
  <si>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</si>
  <si>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</si>
  <si>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</si>
  <si>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</si>
  <si>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</si>
  <si>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</si>
  <si>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</si>
  <si>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</si>
  <si>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</si>
  <si>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</si>
  <si>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</si>
  <si>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</si>
  <si>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</si>
  <si>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</si>
  <si>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</si>
  <si>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</si>
  <si>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</si>
  <si>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</si>
  <si>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</si>
  <si>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</si>
  <si>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</si>
  <si>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</si>
  <si>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</si>
  <si>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</si>
  <si>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</si>
  <si>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</si>
  <si>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</si>
  <si>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</si>
  <si>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</si>
  <si>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</si>
  <si>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</si>
  <si>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</si>
  <si>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</si>
  <si>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</si>
  <si>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</si>
  <si>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</si>
  <si>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</si>
  <si>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</si>
  <si>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</si>
  <si>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</si>
  <si>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</si>
  <si>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</si>
  <si>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</si>
  <si>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</si>
  <si>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</si>
  <si>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</si>
  <si>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</si>
  <si>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</si>
  <si>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</si>
  <si>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</si>
  <si>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</si>
  <si>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</si>
  <si>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</si>
  <si>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</si>
  <si>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</si>
  <si>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</si>
  <si>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</si>
  <si>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</si>
  <si>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</si>
  <si>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</si>
  <si>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</si>
  <si>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</si>
  <si>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</si>
  <si>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</si>
  <si>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</si>
  <si>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</si>
  <si>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</si>
  <si>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</si>
  <si>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</si>
  <si>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</si>
  <si>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</si>
  <si>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</si>
  <si>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</si>
  <si>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</si>
  <si>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</si>
  <si>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</si>
  <si>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</si>
  <si>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</si>
  <si>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</si>
  <si>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</si>
  <si>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</si>
  <si>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</si>
  <si>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</si>
  <si>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</si>
  <si>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</si>
  <si>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</si>
  <si>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</si>
  <si>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</si>
  <si>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</si>
  <si>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</si>
  <si>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</si>
  <si>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</si>
  <si>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</si>
  <si>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</si>
  <si>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</si>
  <si>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</si>
  <si>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</si>
  <si>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</si>
  <si>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</si>
  <si>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</si>
  <si>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</si>
  <si>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</si>
  <si>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</si>
  <si>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</si>
  <si>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</si>
  <si>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</si>
  <si>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</si>
  <si>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</si>
  <si>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</si>
  <si>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</si>
  <si>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</si>
  <si>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</si>
  <si>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</si>
  <si>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</si>
  <si>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</si>
  <si>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</si>
  <si>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</si>
  <si>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</si>
  <si>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</si>
  <si>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</si>
  <si>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</si>
  <si>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</si>
  <si>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</si>
  <si>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</si>
  <si>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</si>
  <si>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</si>
  <si>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</si>
  <si>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</si>
  <si>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</si>
  <si>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</si>
  <si>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</si>
  <si>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</si>
  <si>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</si>
  <si>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</si>
  <si>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</si>
  <si>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</si>
  <si>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</si>
  <si>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</si>
  <si>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</si>
  <si>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</si>
  <si>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</si>
  <si>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</si>
  <si>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</si>
  <si>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</si>
  <si>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</si>
  <si>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</si>
  <si>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</si>
  <si>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</si>
  <si>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</si>
  <si>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</si>
  <si>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</si>
  <si>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</si>
  <si>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</si>
  <si>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</si>
  <si>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</si>
  <si>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</si>
  <si>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</si>
  <si>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</si>
  <si>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</si>
  <si>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</si>
  <si>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</si>
  <si>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</si>
  <si>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</si>
  <si>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</si>
  <si>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</si>
  <si>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</si>
  <si>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</si>
  <si>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</si>
  <si>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</si>
  <si>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</si>
  <si>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</si>
  <si>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</si>
  <si>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</si>
  <si>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</si>
  <si>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</si>
  <si>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</si>
  <si>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</si>
  <si>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</si>
  <si>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</si>
  <si>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</si>
  <si>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</si>
  <si>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</si>
  <si>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</si>
  <si>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</si>
  <si>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</si>
  <si>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</si>
  <si>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</si>
  <si>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</si>
  <si>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</si>
  <si>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</si>
  <si>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</si>
  <si>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</si>
  <si>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</si>
  <si>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</si>
  <si>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</si>
  <si>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</si>
  <si>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</si>
  <si>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</si>
  <si>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</si>
  <si>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</si>
  <si>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</si>
  <si>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</si>
  <si>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</si>
  <si>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</si>
  <si>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</si>
  <si>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</si>
  <si>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</si>
  <si>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</si>
  <si>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</si>
  <si>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</si>
  <si>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</si>
  <si>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</si>
  <si>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</si>
  <si>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</si>
  <si>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</si>
  <si>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</si>
  <si>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</si>
  <si>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</si>
  <si>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</si>
  <si>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</si>
  <si>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</si>
  <si>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</si>
  <si>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</si>
  <si>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</si>
  <si>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</si>
  <si>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</si>
  <si>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</si>
  <si>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</si>
  <si>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</si>
  <si>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</si>
  <si>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</si>
  <si>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</si>
  <si>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</si>
  <si>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</si>
  <si>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</si>
  <si>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</si>
  <si>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</si>
  <si>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</si>
  <si>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</si>
  <si>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</si>
  <si>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</si>
  <si>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</si>
  <si>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</si>
  <si>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</si>
  <si>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</si>
  <si>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</si>
  <si>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</si>
  <si>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</si>
  <si>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</si>
  <si>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</si>
  <si>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</si>
  <si>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</si>
  <si>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</si>
  <si>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</si>
  <si>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</si>
  <si>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</si>
  <si>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</si>
  <si>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</si>
  <si>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</si>
  <si>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</si>
  <si>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</si>
  <si>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</si>
  <si>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</si>
  <si>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</si>
  <si>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</si>
  <si>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</si>
  <si>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</si>
  <si>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</si>
  <si>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</si>
  <si>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</si>
  <si>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</si>
  <si>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</si>
  <si>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</si>
  <si>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</si>
  <si>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</si>
  <si>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</si>
  <si>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</si>
  <si>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</si>
  <si>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</si>
  <si>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</si>
  <si>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</si>
  <si>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</si>
  <si>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</si>
  <si>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</si>
  <si>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</si>
  <si>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</si>
  <si>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</si>
  <si>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</si>
  <si>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</si>
  <si>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</si>
  <si>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</si>
  <si>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</si>
  <si>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</si>
  <si>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</si>
  <si>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</si>
  <si>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</si>
  <si>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</si>
  <si>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</si>
  <si>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</si>
  <si>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</si>
  <si>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</si>
  <si>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</si>
  <si>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</si>
  <si>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</si>
  <si>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</si>
  <si>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</si>
  <si>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</si>
  <si>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</si>
  <si>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</si>
  <si>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</si>
  <si>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</si>
  <si>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</si>
  <si>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</si>
  <si>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</si>
  <si>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</si>
  <si>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</si>
  <si>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</si>
  <si>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</si>
  <si>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</si>
  <si>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</si>
  <si>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</si>
  <si>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</si>
  <si>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</si>
  <si>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</si>
  <si>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</si>
  <si>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</si>
  <si>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</si>
  <si>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</si>
  <si>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</si>
  <si>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</si>
  <si>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</si>
  <si>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</si>
  <si>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</si>
  <si>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</si>
  <si>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</si>
  <si>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</si>
  <si>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</si>
  <si>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</si>
  <si>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</si>
  <si>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</si>
  <si>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</si>
  <si>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</si>
  <si>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</si>
  <si>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</si>
  <si>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</si>
  <si>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</si>
  <si>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</si>
  <si>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</si>
  <si>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</si>
  <si>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</si>
  <si>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</si>
  <si>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</si>
  <si>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</si>
  <si>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</si>
  <si>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</si>
  <si>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</si>
  <si>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</si>
  <si>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</si>
  <si>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</si>
  <si>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</si>
  <si>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</si>
  <si>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</si>
  <si>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</si>
  <si>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</si>
  <si>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</si>
  <si>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</si>
  <si>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</si>
  <si>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</si>
  <si>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</si>
  <si>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</si>
  <si>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</si>
  <si>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</si>
  <si>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</si>
  <si>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</si>
  <si>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</si>
  <si>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</si>
  <si>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</si>
  <si>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</si>
  <si>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</si>
  <si>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</si>
  <si>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</si>
  <si>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</si>
  <si>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</si>
  <si>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</si>
  <si>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</si>
  <si>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</si>
  <si>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</si>
  <si>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</si>
  <si>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</si>
  <si>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</si>
  <si>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</si>
  <si>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</si>
  <si>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</si>
  <si>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</si>
  <si>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</si>
  <si>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</si>
  <si>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</si>
  <si>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</si>
  <si>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</si>
  <si>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</si>
  <si>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</si>
  <si>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</si>
  <si>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</si>
  <si>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</si>
  <si>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</si>
  <si>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</si>
  <si>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</si>
  <si>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</si>
  <si>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</si>
  <si>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</si>
  <si>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</si>
  <si>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</si>
  <si>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</si>
  <si>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</si>
  <si>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</si>
  <si>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</si>
  <si>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</si>
  <si>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</si>
  <si>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</si>
  <si>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</si>
  <si>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</si>
  <si>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</si>
  <si>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</si>
  <si>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</si>
  <si>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</si>
  <si>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</si>
  <si>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</si>
  <si>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</si>
  <si>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</si>
  <si>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</si>
  <si>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</si>
  <si>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</si>
  <si>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</si>
  <si>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</si>
  <si>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</si>
  <si>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</si>
  <si>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</si>
  <si>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</si>
  <si>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</si>
  <si>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</si>
  <si>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</si>
  <si>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</si>
  <si>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</si>
  <si>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</si>
  <si>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</si>
  <si>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</si>
  <si>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</si>
  <si>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</si>
  <si>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</si>
  <si>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</si>
  <si>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</si>
  <si>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</si>
  <si>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</si>
  <si>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</si>
  <si>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</si>
  <si>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</si>
  <si>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</si>
  <si>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</si>
  <si>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</si>
  <si>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</si>
  <si>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</si>
  <si>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</si>
  <si>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</si>
  <si>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</si>
  <si>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</si>
  <si>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</si>
  <si>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</si>
  <si>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</si>
  <si>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</si>
  <si>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</si>
  <si>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</si>
  <si>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</si>
  <si>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</si>
  <si>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</si>
  <si>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</si>
  <si>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</si>
  <si>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</si>
  <si>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</si>
  <si>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</si>
  <si>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</si>
  <si>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</si>
  <si>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</si>
  <si>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</si>
  <si>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</si>
  <si>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</si>
  <si>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</si>
  <si>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</si>
  <si>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</si>
  <si>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</si>
  <si>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</si>
  <si>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</si>
  <si>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</si>
  <si>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</si>
  <si>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</si>
  <si>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</si>
  <si>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</si>
  <si>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</si>
  <si>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</si>
  <si>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</si>
  <si>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</si>
  <si>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</si>
  <si>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</si>
  <si>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</si>
  <si>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</si>
  <si>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</si>
  <si>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</si>
  <si>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</si>
  <si>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</si>
  <si>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</si>
  <si>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</si>
  <si>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</si>
  <si>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</si>
  <si>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</si>
  <si>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</si>
  <si>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</si>
  <si>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</si>
  <si>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</si>
  <si>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</si>
  <si>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</si>
  <si>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</si>
  <si>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</si>
  <si>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</si>
  <si>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</si>
  <si>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</si>
  <si>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</si>
  <si>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</si>
  <si>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</si>
  <si>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</si>
  <si>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</si>
  <si>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</si>
  <si>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</si>
  <si>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</si>
  <si>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</si>
  <si>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</si>
  <si>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</si>
  <si>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</si>
  <si>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</si>
  <si>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</si>
  <si>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</si>
  <si>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</si>
  <si>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</si>
  <si>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</si>
  <si>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</si>
  <si>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</si>
  <si>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</si>
  <si>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</si>
  <si>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</si>
  <si>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</si>
  <si>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</si>
  <si>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</si>
  <si>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</si>
  <si>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</si>
  <si>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</si>
  <si>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</si>
  <si>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</si>
  <si>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</si>
  <si>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</si>
  <si>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</si>
  <si>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</si>
  <si>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</si>
  <si>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</si>
  <si>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</si>
  <si>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</si>
  <si>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</si>
  <si>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</si>
  <si>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</si>
  <si>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</si>
  <si>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</si>
  <si>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</si>
  <si>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</si>
  <si>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</si>
  <si>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</si>
  <si>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</si>
  <si>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</si>
  <si>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</si>
  <si>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</si>
  <si>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</si>
  <si>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</si>
  <si>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</si>
  <si>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</si>
  <si>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</si>
  <si>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</si>
  <si>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</si>
  <si>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</si>
  <si>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</si>
  <si>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</si>
  <si>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</si>
  <si>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</si>
  <si>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</si>
  <si>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</si>
  <si>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</si>
  <si>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</si>
  <si>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</si>
  <si>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</si>
  <si>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</si>
  <si>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</si>
  <si>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</si>
  <si>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</si>
  <si>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</si>
  <si>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</si>
  <si>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</si>
  <si>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</si>
  <si>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</si>
  <si>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</si>
  <si>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</si>
  <si>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</si>
  <si>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</si>
  <si>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</si>
  <si>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</si>
  <si>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</si>
  <si>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</si>
  <si>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</si>
  <si>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</si>
  <si>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</si>
  <si>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</si>
  <si>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</si>
  <si>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</si>
  <si>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</si>
  <si>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</si>
  <si>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</si>
  <si>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</si>
  <si>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</si>
  <si>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</si>
  <si>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</si>
  <si>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</si>
  <si>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</si>
  <si>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</si>
  <si>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</si>
  <si>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</si>
  <si>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</si>
  <si>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</si>
  <si>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</si>
  <si>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</si>
  <si>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</si>
  <si>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</si>
  <si>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</si>
  <si>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</si>
  <si>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</si>
  <si>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</si>
  <si>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</si>
  <si>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</si>
  <si>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</si>
  <si>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</si>
  <si>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</si>
  <si>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</si>
  <si>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</si>
  <si>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</si>
  <si>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</si>
  <si>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</si>
  <si>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</si>
  <si>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</si>
  <si>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</si>
  <si>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</si>
  <si>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</si>
  <si>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</si>
  <si>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</si>
  <si>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</si>
  <si>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</si>
  <si>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</si>
  <si>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</si>
  <si>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</si>
  <si>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</si>
  <si>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</si>
  <si>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</si>
  <si>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</si>
  <si>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</si>
  <si>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</si>
  <si>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</si>
  <si>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</si>
  <si>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</si>
  <si>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</si>
  <si>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</si>
  <si>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</si>
  <si>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</si>
  <si>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</si>
  <si>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</si>
  <si>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</si>
  <si>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</si>
  <si>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</si>
  <si>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</si>
  <si>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</si>
  <si>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</si>
  <si>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</si>
  <si>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</si>
  <si>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</si>
  <si>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</si>
  <si>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</si>
  <si>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</si>
  <si>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</si>
  <si>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</si>
  <si>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</si>
  <si>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</si>
  <si>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</si>
  <si>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</si>
  <si>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</si>
  <si>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</si>
  <si>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</si>
  <si>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</si>
  <si>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</si>
  <si>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</si>
  <si>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</si>
  <si>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</si>
  <si>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</si>
  <si>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</si>
  <si>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</si>
  <si>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</si>
  <si>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</si>
  <si>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</si>
  <si>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</si>
  <si>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</si>
  <si>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</si>
  <si>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</si>
  <si>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</si>
  <si>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</si>
  <si>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</si>
  <si>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</si>
  <si>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</si>
  <si>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</si>
  <si>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</si>
  <si>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</si>
  <si>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</si>
  <si>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</si>
  <si>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</si>
  <si>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</si>
  <si>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</si>
  <si>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</si>
  <si>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</si>
  <si>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</si>
  <si>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</si>
  <si>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</si>
  <si>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</si>
  <si>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</si>
  <si>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</si>
  <si>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</si>
  <si>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</si>
  <si>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</si>
  <si>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</si>
  <si>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</si>
  <si>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</si>
  <si>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</si>
  <si>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</si>
  <si>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</si>
  <si>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</si>
  <si>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</si>
  <si>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</si>
  <si>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</si>
  <si>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</si>
  <si>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</si>
  <si>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</si>
  <si>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</si>
  <si>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</si>
  <si>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</si>
  <si>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</si>
  <si>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</si>
  <si>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</si>
  <si>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</si>
  <si>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</si>
  <si>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</si>
  <si>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</si>
  <si>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</si>
  <si>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</si>
  <si>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</si>
  <si>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</si>
  <si>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</si>
  <si>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</si>
  <si>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</si>
  <si>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</si>
  <si>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</si>
  <si>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</si>
  <si>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</si>
  <si>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</si>
  <si>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</si>
  <si>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</si>
  <si>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</si>
  <si>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</si>
  <si>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</si>
  <si>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</si>
  <si>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</si>
  <si>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</si>
  <si>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</si>
  <si>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</si>
  <si>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</si>
  <si>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</si>
  <si>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</si>
  <si>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</si>
  <si>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</si>
  <si>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</si>
  <si>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</si>
  <si>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</si>
  <si>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</si>
  <si>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</si>
  <si>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</si>
  <si>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</si>
  <si>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</si>
  <si>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</si>
  <si>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</si>
  <si>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</si>
  <si>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</si>
  <si>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</si>
  <si>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</si>
  <si>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</si>
  <si>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</si>
  <si>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</si>
  <si>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</si>
  <si>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</si>
  <si>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</si>
  <si>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</si>
  <si>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</si>
  <si>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</si>
  <si>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</si>
  <si>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</si>
  <si>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</si>
  <si>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</si>
  <si>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</si>
  <si>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</si>
  <si>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</si>
  <si>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</si>
  <si>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</si>
  <si>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</si>
  <si>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</si>
  <si>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</si>
  <si>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</si>
  <si>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</si>
  <si>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</si>
  <si>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</si>
  <si>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</si>
  <si>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</si>
  <si>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</si>
  <si>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</si>
  <si>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</si>
  <si>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</si>
  <si>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</si>
  <si>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</si>
  <si>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</si>
  <si>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</si>
  <si>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</si>
  <si>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</si>
  <si>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</si>
  <si>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</si>
  <si>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</si>
  <si>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</si>
  <si>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</si>
  <si>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</si>
  <si>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</si>
  <si>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</si>
  <si>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</si>
  <si>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</si>
  <si>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</si>
  <si>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</si>
  <si>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</si>
  <si>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</si>
  <si>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</si>
  <si>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</si>
  <si>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</si>
  <si>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</si>
  <si>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</si>
  <si>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</si>
  <si>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</si>
  <si>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</si>
  <si>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</si>
  <si>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</si>
  <si>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</si>
  <si>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</si>
  <si>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</si>
  <si>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</si>
  <si>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</si>
  <si>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</si>
  <si>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</si>
  <si>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</si>
  <si>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</si>
  <si>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</si>
  <si>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</si>
  <si>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</si>
  <si>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</si>
  <si>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</si>
  <si>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</si>
  <si>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</si>
  <si>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</si>
  <si>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</si>
  <si>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</si>
  <si>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</si>
  <si>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</si>
  <si>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</si>
  <si>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</si>
  <si>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</si>
  <si>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</si>
  <si>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</si>
  <si>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</si>
  <si>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</si>
  <si>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</si>
  <si>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</si>
  <si>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</si>
  <si>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</si>
  <si>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</si>
  <si>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</si>
  <si>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</si>
  <si>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</si>
  <si>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</si>
  <si>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</si>
  <si>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</si>
  <si>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</si>
  <si>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</si>
  <si>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</si>
  <si>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</si>
  <si>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</si>
  <si>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</si>
  <si>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</si>
  <si>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</si>
  <si>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</si>
  <si>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</si>
  <si>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</si>
  <si>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</si>
  <si>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</si>
  <si>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</si>
  <si>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</si>
  <si>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</si>
  <si>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</si>
  <si>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</si>
  <si>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</si>
  <si>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</si>
  <si>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</si>
  <si>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</si>
  <si>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</si>
  <si>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</si>
  <si>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</si>
  <si>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</si>
  <si>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</si>
  <si>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</si>
  <si>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</si>
  <si>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</si>
  <si>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</si>
  <si>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</si>
  <si>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</si>
  <si>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</si>
  <si>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</si>
  <si>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</si>
  <si>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</si>
  <si>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</si>
  <si>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</si>
  <si>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</si>
  <si>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</si>
  <si>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</si>
  <si>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</si>
  <si>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</si>
  <si>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</si>
  <si>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</si>
  <si>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</si>
  <si>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</si>
  <si>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</si>
  <si>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</si>
  <si>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</si>
  <si>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</si>
  <si>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</si>
  <si>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</si>
  <si>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</si>
  <si>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</si>
  <si>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</si>
  <si>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</si>
  <si>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</si>
  <si>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</si>
  <si>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</si>
  <si>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</si>
  <si>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</si>
  <si>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</si>
  <si>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</si>
  <si>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</si>
  <si>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</si>
  <si>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</si>
  <si>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</si>
  <si>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</si>
  <si>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</si>
  <si>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</si>
  <si>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</si>
  <si>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</si>
  <si>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</si>
  <si>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</si>
  <si>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</si>
  <si>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</si>
  <si>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</si>
  <si>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</si>
  <si>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</si>
  <si>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</si>
  <si>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</si>
  <si>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</si>
  <si>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</si>
  <si>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</si>
  <si>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</si>
  <si>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</si>
  <si>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</si>
  <si>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</si>
  <si>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</si>
  <si>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</si>
  <si>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</si>
  <si>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</si>
  <si>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</si>
  <si>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</si>
  <si>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</si>
  <si>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</si>
  <si>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</si>
  <si>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</si>
  <si>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</si>
  <si>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</si>
  <si>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</si>
  <si>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</si>
  <si>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</si>
  <si>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</si>
  <si>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</si>
  <si>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</si>
  <si>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</si>
  <si>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</si>
  <si>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</si>
  <si>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</si>
  <si>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</si>
  <si>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</si>
  <si>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</si>
  <si>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</si>
  <si>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</si>
  <si>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</si>
  <si>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</si>
  <si>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</si>
  <si>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</si>
  <si>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</si>
  <si>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</si>
  <si>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</si>
  <si>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</si>
  <si>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</si>
  <si>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</si>
  <si>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</si>
  <si>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</si>
  <si>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</si>
  <si>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</si>
  <si>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</si>
  <si>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</si>
  <si>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</si>
  <si>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</si>
  <si>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</si>
  <si>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</si>
  <si>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</si>
  <si>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</si>
  <si>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</si>
  <si>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</si>
  <si>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</si>
  <si>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</si>
  <si>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</si>
  <si>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</si>
  <si>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</si>
  <si>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</si>
  <si>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</si>
  <si>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</si>
  <si>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</si>
  <si>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</si>
  <si>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</si>
  <si>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</si>
  <si>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</si>
  <si>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</si>
  <si>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</si>
  <si>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</si>
  <si>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</si>
  <si>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</si>
  <si>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</si>
  <si>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</si>
  <si>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</si>
  <si>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</si>
  <si>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</si>
  <si>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</si>
  <si>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</si>
  <si>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</si>
  <si>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</si>
  <si>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</si>
  <si>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</si>
  <si>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</si>
  <si>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</si>
  <si>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</si>
  <si>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</si>
  <si>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</si>
  <si>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</si>
  <si>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</si>
  <si>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</si>
  <si>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</si>
  <si>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</si>
  <si>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</si>
  <si>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</si>
  <si>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</si>
  <si>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</si>
  <si>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</si>
  <si>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</si>
  <si>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</si>
  <si>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</si>
  <si>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</si>
  <si>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</si>
  <si>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</si>
  <si>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</si>
  <si>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</si>
  <si>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</si>
  <si>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</si>
  <si>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</si>
  <si>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</si>
  <si>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</si>
  <si>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</si>
  <si>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</si>
  <si>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</si>
  <si>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</si>
  <si>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</si>
  <si>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</si>
  <si>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</si>
  <si>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</si>
  <si>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</si>
  <si>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</si>
  <si>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</si>
  <si>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</si>
  <si>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</si>
  <si>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</si>
  <si>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</si>
  <si>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</si>
  <si>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</si>
  <si>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</si>
  <si>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</si>
  <si>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</si>
  <si>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</si>
  <si>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</si>
  <si>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</si>
  <si>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</si>
  <si>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</si>
  <si>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</si>
  <si>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</si>
  <si>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</si>
  <si>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</si>
  <si>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</si>
  <si>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</si>
  <si>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</si>
  <si>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</si>
  <si>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</si>
  <si>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</si>
  <si>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</si>
  <si>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</si>
  <si>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</si>
  <si>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</si>
  <si>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</si>
  <si>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</si>
  <si>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</si>
  <si>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</si>
  <si>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</si>
  <si>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</si>
  <si>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</si>
  <si>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</si>
  <si>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</si>
  <si>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</si>
  <si>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</si>
  <si>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</si>
  <si>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</si>
  <si>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</si>
  <si>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</si>
  <si>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</si>
  <si>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</si>
  <si>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</si>
  <si>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</si>
  <si>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</si>
  <si>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</si>
  <si>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</si>
  <si>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</si>
  <si>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</si>
  <si>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</si>
  <si>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</si>
  <si>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</si>
  <si>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</si>
  <si>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</si>
  <si>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</si>
  <si>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</si>
  <si>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</si>
  <si>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</si>
  <si>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</si>
  <si>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</si>
  <si>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</si>
  <si>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</si>
  <si>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</si>
  <si>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</si>
  <si>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</si>
  <si>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</si>
  <si>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</si>
  <si>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</si>
  <si>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</si>
  <si>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</si>
  <si>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</si>
  <si>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</si>
  <si>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</si>
  <si>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</si>
  <si>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</si>
  <si>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</si>
  <si>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</si>
  <si>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</si>
  <si>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</si>
  <si>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</si>
  <si>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</si>
  <si>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</si>
  <si>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</si>
  <si>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</si>
  <si>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</si>
  <si>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</si>
  <si>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</si>
  <si>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</si>
  <si>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</si>
  <si>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</si>
  <si>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</si>
  <si>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</si>
  <si>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</si>
  <si>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</si>
  <si>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</si>
  <si>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</si>
  <si>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</si>
  <si>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</si>
  <si>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</si>
  <si>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</si>
  <si>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</si>
  <si>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</si>
  <si>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</si>
  <si>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</si>
  <si>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</si>
  <si>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</si>
  <si>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</si>
  <si>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</si>
  <si>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</si>
  <si>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</si>
  <si>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</si>
  <si>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</si>
  <si>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</si>
  <si>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</si>
  <si>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</si>
  <si>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</si>
  <si>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</si>
  <si>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</si>
  <si>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</si>
  <si>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</si>
  <si>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</si>
  <si>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</si>
  <si>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</si>
  <si>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</si>
  <si>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</si>
  <si>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</si>
  <si>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</si>
  <si>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</si>
  <si>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</si>
  <si>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</si>
  <si>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</si>
  <si>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</si>
  <si>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</si>
  <si>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</si>
  <si>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</si>
  <si>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</si>
  <si>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</si>
  <si>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</si>
  <si>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</si>
  <si>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</si>
  <si>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</si>
  <si>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</si>
  <si>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</si>
  <si>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</si>
  <si>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</si>
  <si>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</si>
  <si>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</si>
  <si>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</si>
  <si>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</si>
  <si>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</si>
  <si>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</si>
  <si>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</si>
  <si>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</si>
  <si>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</si>
  <si>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</si>
  <si>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</si>
  <si>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</si>
  <si>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</si>
  <si>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</si>
  <si>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</si>
  <si>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</si>
  <si>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</si>
  <si>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</si>
  <si>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</si>
  <si>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</si>
  <si>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</si>
  <si>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</si>
  <si>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</si>
  <si>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</si>
  <si>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</si>
  <si>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</si>
  <si>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</si>
  <si>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</si>
  <si>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</si>
  <si>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</si>
  <si>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</si>
  <si>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</si>
  <si>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</si>
  <si>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</si>
  <si>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</si>
  <si>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</si>
  <si>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</si>
  <si>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</si>
  <si>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</si>
  <si>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</si>
  <si>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</si>
  <si>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</si>
  <si>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</si>
  <si>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</si>
  <si>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</si>
  <si>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</si>
  <si>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</si>
  <si>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</si>
  <si>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</si>
  <si>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</si>
  <si>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</si>
  <si>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</si>
  <si>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</si>
  <si>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</si>
  <si>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</si>
  <si>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</si>
  <si>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</si>
  <si>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</si>
  <si>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</si>
  <si>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</si>
  <si>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</si>
  <si>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</si>
  <si>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</si>
  <si>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</si>
  <si>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</si>
  <si>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</si>
  <si>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</si>
  <si>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</si>
  <si>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</si>
  <si>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</si>
  <si>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</si>
  <si>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</si>
  <si>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</si>
  <si>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</si>
  <si>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</si>
  <si>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</si>
  <si>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</si>
  <si>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</si>
  <si>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</si>
  <si>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</si>
  <si>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</si>
  <si>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</si>
  <si>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</si>
  <si>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</si>
  <si>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</si>
  <si>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</si>
  <si>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</si>
  <si>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</si>
  <si>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</si>
  <si>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</si>
  <si>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</si>
  <si>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</si>
  <si>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</si>
  <si>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</si>
  <si>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</si>
  <si>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</si>
  <si>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</si>
  <si>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</si>
  <si>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</si>
  <si>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</si>
  <si>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</si>
  <si>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</si>
  <si>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</si>
  <si>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</si>
  <si>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</si>
  <si>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</si>
  <si>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</si>
  <si>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</si>
  <si>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</si>
  <si>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</si>
  <si>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</si>
  <si>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</si>
  <si>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</si>
  <si>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</si>
  <si>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</si>
  <si>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</si>
  <si>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</si>
  <si>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</si>
  <si>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</si>
  <si>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</si>
  <si>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</si>
  <si>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</si>
  <si>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</si>
  <si>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</si>
  <si>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</si>
  <si>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</si>
  <si>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</si>
  <si>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</si>
  <si>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</si>
  <si>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</si>
  <si>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</si>
  <si>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</si>
  <si>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</si>
  <si>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</si>
  <si>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</si>
  <si>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</si>
  <si>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</si>
  <si>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</si>
  <si>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</si>
  <si>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</si>
  <si>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</si>
  <si>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</si>
  <si>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</si>
  <si>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</si>
  <si>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</si>
  <si>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</si>
  <si>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</si>
  <si>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</si>
  <si>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</si>
  <si>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</si>
  <si>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</si>
  <si>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</si>
  <si>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</si>
  <si>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</si>
  <si>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</si>
  <si>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</si>
  <si>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</si>
  <si>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</si>
  <si>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</si>
  <si>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</si>
  <si>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</si>
  <si>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</si>
  <si>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</si>
  <si>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</si>
  <si>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</si>
  <si>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</si>
  <si>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</si>
  <si>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</si>
  <si>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</si>
  <si>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</si>
  <si>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</si>
  <si>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</si>
  <si>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</si>
  <si>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</si>
  <si>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</si>
  <si>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</si>
  <si>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</si>
  <si>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</si>
  <si>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</si>
  <si>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</si>
  <si>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</si>
  <si>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</si>
  <si>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</si>
  <si>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</si>
  <si>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</si>
  <si>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</si>
  <si>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</si>
  <si>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</si>
  <si>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</si>
  <si>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</si>
  <si>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</si>
  <si>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</si>
  <si>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</si>
  <si>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</si>
  <si>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</si>
  <si>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</si>
  <si>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</si>
  <si>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</si>
  <si>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</si>
  <si>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</si>
  <si>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</si>
  <si>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</si>
  <si>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</si>
  <si>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</si>
  <si>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</si>
  <si>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</si>
  <si>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</si>
  <si>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</si>
  <si>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</si>
  <si>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</si>
  <si>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</si>
  <si>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</si>
  <si>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</si>
  <si>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</si>
  <si>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</si>
  <si>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</si>
  <si>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</si>
  <si>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</si>
  <si>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</si>
  <si>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</si>
  <si>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</si>
  <si>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</si>
  <si>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</si>
  <si>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</si>
  <si>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</si>
  <si>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</si>
  <si>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</si>
  <si>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</si>
  <si>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</si>
  <si>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</si>
  <si>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</si>
  <si>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</si>
  <si>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</si>
  <si>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</si>
  <si>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</si>
  <si>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</si>
  <si>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</si>
  <si>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</si>
  <si>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</si>
  <si>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</si>
  <si>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</si>
  <si>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</si>
  <si>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</si>
  <si>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</si>
  <si>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</si>
  <si>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</si>
  <si>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</si>
  <si>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</si>
  <si>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</si>
  <si>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</si>
  <si>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</si>
  <si>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</si>
  <si>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</si>
  <si>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</si>
  <si>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</si>
  <si>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</si>
  <si>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</si>
  <si>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</si>
  <si>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</si>
  <si>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</si>
  <si>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</si>
  <si>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</si>
  <si>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</si>
  <si>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</si>
  <si>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</si>
  <si>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</si>
  <si>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</si>
  <si>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</si>
  <si>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</si>
  <si>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</si>
  <si>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</si>
  <si>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</si>
  <si>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</si>
  <si>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</si>
  <si>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</si>
  <si>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</si>
  <si>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</si>
  <si>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</si>
  <si>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</si>
  <si>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</si>
  <si>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</si>
  <si>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</si>
  <si>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</si>
  <si>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</si>
  <si>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</si>
  <si>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</si>
  <si>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</si>
  <si>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</si>
  <si>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</si>
  <si>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</si>
  <si>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</si>
  <si>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</si>
  <si>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</si>
  <si>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</si>
  <si>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</si>
  <si>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</si>
  <si>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</si>
  <si>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</si>
  <si>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</si>
  <si>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</si>
  <si>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</si>
  <si>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</si>
  <si>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</si>
  <si>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</si>
  <si>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</si>
  <si>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</si>
  <si>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</si>
  <si>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</si>
  <si>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</si>
  <si>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</si>
  <si>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</si>
  <si>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</si>
  <si>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</si>
  <si>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</si>
  <si>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</si>
  <si>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</si>
  <si>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</si>
  <si>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</si>
  <si>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</si>
  <si>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</si>
  <si>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</si>
  <si>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</si>
  <si>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</si>
  <si>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</si>
  <si>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</si>
  <si>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</si>
  <si>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</si>
  <si>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</si>
  <si>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</si>
  <si>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</si>
  <si>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</si>
  <si>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</si>
  <si>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</si>
  <si>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</si>
  <si>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</si>
  <si>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</si>
  <si>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</si>
  <si>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</si>
  <si>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</si>
  <si>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</si>
  <si>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</si>
  <si>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</si>
  <si>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</si>
  <si>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</si>
  <si>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</si>
  <si>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</si>
  <si>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</si>
  <si>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</si>
  <si>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</si>
  <si>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</si>
  <si>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</si>
  <si>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</si>
  <si>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</si>
  <si>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</si>
  <si>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</si>
  <si>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</si>
  <si>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</si>
  <si>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</si>
  <si>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</si>
  <si>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</si>
  <si>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</si>
  <si>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</si>
  <si>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</si>
  <si>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</si>
  <si>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</si>
  <si>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</si>
  <si>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</si>
  <si>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</si>
  <si>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</si>
  <si>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</si>
  <si>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</si>
  <si>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</si>
  <si>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</si>
  <si>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</si>
  <si>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</si>
  <si>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</si>
  <si>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</si>
  <si>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</si>
  <si>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</si>
  <si>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</si>
  <si>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</si>
  <si>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</si>
  <si>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</si>
  <si>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</si>
  <si>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</si>
  <si>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</si>
  <si>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</si>
  <si>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</si>
  <si>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</si>
  <si>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</si>
  <si>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</si>
  <si>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</si>
  <si>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</si>
  <si>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</si>
  <si>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</si>
  <si>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</si>
  <si>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</si>
  <si>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</si>
  <si>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</si>
  <si>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</si>
  <si>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</si>
  <si>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</si>
  <si>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</si>
  <si>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</si>
  <si>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</si>
  <si>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</si>
  <si>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</si>
  <si>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</si>
  <si>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</si>
  <si>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</si>
  <si>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</si>
  <si>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</si>
  <si>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</si>
  <si>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</si>
  <si>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</si>
  <si>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</si>
  <si>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</si>
  <si>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</si>
  <si>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</si>
  <si>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</si>
  <si>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</si>
  <si>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</si>
  <si>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</si>
  <si>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</si>
  <si>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</si>
  <si>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</si>
  <si>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</si>
  <si>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</si>
  <si>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</si>
  <si>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</si>
  <si>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</si>
  <si>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</si>
  <si>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</si>
  <si>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</si>
  <si>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</si>
  <si>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</si>
  <si>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</si>
  <si>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</si>
  <si>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</si>
  <si>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</si>
  <si>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</si>
  <si>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</si>
  <si>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</si>
  <si>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</si>
  <si>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</si>
  <si>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</si>
  <si>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</si>
  <si>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</si>
  <si>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</si>
  <si>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</si>
  <si>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</si>
  <si>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</si>
  <si>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</si>
  <si>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</si>
  <si>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</si>
  <si>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</si>
  <si>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</si>
  <si>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</si>
  <si>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</si>
  <si>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</si>
  <si>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</si>
  <si>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</si>
  <si>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</si>
  <si>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</si>
  <si>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</si>
  <si>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</si>
  <si>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</si>
  <si>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</si>
  <si>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</si>
  <si>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</si>
  <si>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</si>
  <si>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</si>
  <si>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</si>
  <si>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</si>
  <si>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</si>
  <si>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</si>
  <si>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</si>
  <si>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</si>
  <si>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</si>
  <si>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</si>
  <si>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</si>
  <si>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</si>
  <si>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</si>
  <si>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</si>
  <si>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</si>
  <si>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</si>
  <si>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</si>
  <si>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</si>
  <si>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</si>
  <si>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</si>
  <si>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</si>
  <si>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</si>
  <si>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</si>
  <si>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</si>
  <si>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</si>
  <si>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</si>
  <si>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</si>
  <si>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</si>
  <si>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</si>
  <si>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</si>
  <si>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</si>
  <si>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</si>
  <si>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</si>
  <si>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</si>
  <si>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</si>
  <si>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</si>
  <si>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</si>
  <si>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</si>
  <si>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</si>
  <si>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</si>
  <si>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</si>
  <si>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</si>
  <si>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</si>
  <si>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</si>
  <si>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</si>
  <si>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</si>
  <si>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</si>
  <si>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</si>
  <si>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</si>
  <si>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</si>
  <si>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</si>
  <si>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</si>
  <si>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</si>
  <si>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</si>
  <si>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</si>
  <si>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</si>
  <si>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</si>
  <si>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</si>
  <si>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</si>
  <si>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</si>
  <si>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</si>
  <si>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</si>
  <si>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</si>
  <si>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</si>
  <si>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</si>
  <si>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</si>
  <si>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</si>
  <si>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</si>
  <si>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</si>
  <si>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</si>
  <si>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</si>
  <si>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</si>
  <si>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</si>
  <si>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</si>
  <si>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</si>
  <si>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</si>
  <si>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</si>
  <si>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</si>
  <si>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</si>
  <si>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</si>
  <si>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</si>
  <si>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</si>
  <si>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</si>
  <si>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</si>
  <si>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</si>
  <si>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</si>
  <si>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</si>
  <si>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</si>
  <si>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</si>
  <si>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</si>
  <si>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</si>
  <si>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</si>
  <si>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</si>
  <si>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</si>
  <si>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</si>
  <si>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</si>
  <si>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</si>
  <si>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</si>
  <si>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</si>
  <si>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</si>
  <si>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</si>
  <si>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</si>
  <si>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</si>
  <si>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</si>
  <si>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</si>
  <si>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</si>
  <si>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</si>
  <si>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</si>
  <si>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</si>
  <si>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</si>
  <si>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</si>
  <si>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</si>
  <si>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</si>
  <si>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</si>
  <si>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</si>
  <si>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</si>
  <si>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</si>
  <si>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</si>
  <si>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</si>
  <si>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</si>
  <si>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</si>
  <si>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</si>
  <si>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</si>
  <si>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</si>
  <si>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</si>
  <si>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</si>
  <si>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</si>
  <si>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</si>
  <si>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</si>
  <si>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</si>
  <si>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</si>
  <si>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</si>
  <si>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</si>
  <si>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</si>
  <si>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</si>
  <si>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</si>
  <si>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</si>
  <si>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</si>
  <si>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</si>
  <si>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</si>
  <si>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</si>
  <si>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</si>
  <si>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</si>
  <si>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</si>
  <si>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</si>
  <si>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</si>
  <si>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</si>
  <si>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</si>
  <si>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</si>
  <si>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</si>
  <si>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</si>
  <si>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</si>
  <si>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</si>
  <si>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</si>
  <si>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</si>
  <si>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</si>
  <si>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</si>
  <si>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</si>
  <si>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</si>
  <si>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</si>
  <si>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</si>
  <si>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</si>
  <si>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</si>
  <si>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</si>
  <si>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</si>
  <si>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</si>
  <si>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</si>
  <si>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</si>
  <si>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</si>
  <si>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</si>
  <si>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</si>
  <si>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</si>
  <si>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</si>
  <si>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</si>
  <si>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</si>
  <si>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</si>
  <si>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</si>
  <si>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</si>
  <si>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</si>
  <si>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</si>
  <si>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</si>
  <si>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</si>
  <si>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</si>
  <si>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</si>
  <si>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</si>
  <si>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</si>
  <si>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</si>
  <si>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</si>
  <si>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</si>
  <si>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</si>
  <si>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</si>
  <si>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</si>
  <si>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</si>
  <si>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</si>
  <si>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</si>
  <si>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</si>
  <si>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</si>
  <si>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</si>
  <si>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</si>
  <si>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</si>
  <si>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</si>
  <si>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</si>
  <si>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</si>
  <si>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</si>
  <si>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</si>
  <si>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</si>
  <si>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</si>
  <si>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</si>
  <si>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</si>
  <si>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</si>
  <si>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</si>
  <si>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</si>
  <si>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</si>
  <si>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</si>
  <si>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</si>
  <si>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</si>
  <si>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</si>
  <si>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</si>
  <si>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</si>
  <si>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</si>
  <si>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</si>
  <si>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</si>
  <si>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</si>
  <si>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</si>
  <si>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</si>
  <si>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</si>
  <si>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</si>
  <si>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</si>
  <si>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</si>
  <si>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</si>
  <si>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</si>
  <si>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</si>
  <si>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</si>
  <si>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</si>
  <si>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</si>
  <si>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</si>
  <si>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</si>
  <si>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</si>
  <si>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</si>
  <si>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</si>
  <si>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</si>
  <si>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</si>
  <si>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</si>
  <si>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</si>
  <si>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</si>
  <si>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</si>
  <si>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</si>
  <si>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</si>
  <si>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</si>
  <si>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</si>
  <si>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</si>
  <si>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</si>
  <si>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</si>
  <si>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</si>
  <si>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</si>
  <si>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</si>
  <si>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</si>
  <si>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</si>
  <si>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</si>
  <si>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</si>
  <si>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</si>
  <si>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</si>
  <si>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</si>
  <si>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</si>
  <si>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</si>
  <si>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</si>
  <si>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</si>
  <si>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</si>
  <si>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</si>
  <si>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</si>
  <si>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</si>
  <si>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</si>
  <si>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</si>
  <si>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</si>
  <si>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</si>
  <si>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</si>
  <si>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</si>
  <si>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</si>
  <si>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</si>
  <si>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</si>
  <si>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</si>
  <si>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</si>
  <si>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</si>
  <si>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</si>
  <si>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</si>
  <si>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</si>
  <si>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</si>
  <si>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</si>
  <si>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</si>
  <si>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</si>
  <si>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</si>
  <si>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</si>
  <si>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</si>
  <si>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</si>
  <si>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</si>
  <si>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</si>
  <si>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</si>
  <si>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</si>
  <si>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</si>
  <si>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</si>
  <si>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</si>
  <si>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</si>
  <si>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</si>
  <si>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</si>
  <si>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</si>
  <si>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</si>
  <si>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</si>
  <si>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</si>
  <si>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</si>
  <si>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</si>
  <si>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</si>
  <si>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</si>
  <si>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</si>
  <si>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</si>
  <si>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</si>
  <si>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</si>
  <si>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</si>
  <si>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</si>
  <si>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</si>
  <si>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</si>
  <si>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</si>
  <si>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</si>
  <si>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</si>
  <si>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</si>
  <si>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</si>
  <si>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</si>
  <si>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</si>
  <si>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</si>
  <si>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</si>
  <si>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</si>
  <si>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</si>
  <si>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</si>
  <si>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</si>
  <si>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</si>
  <si>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</si>
  <si>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</si>
  <si>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</si>
  <si>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</si>
  <si>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</si>
  <si>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</si>
  <si>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</si>
  <si>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</si>
  <si>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</si>
  <si>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</si>
  <si>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</si>
  <si>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</si>
  <si>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</si>
  <si>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</si>
  <si>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</si>
  <si>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</si>
  <si>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</si>
  <si>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</si>
  <si>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</si>
  <si>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</si>
  <si>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</si>
  <si>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</si>
  <si>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</si>
  <si>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</si>
  <si>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</si>
  <si>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</si>
  <si>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</si>
  <si>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</si>
  <si>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</si>
  <si>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</si>
  <si>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</si>
  <si>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</si>
  <si>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</si>
  <si>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</si>
  <si>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</si>
  <si>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</si>
  <si>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</si>
  <si>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</si>
  <si>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</si>
  <si>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</si>
  <si>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</si>
  <si>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</si>
  <si>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</si>
  <si>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</si>
  <si>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</si>
  <si>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</si>
  <si>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</si>
  <si>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</si>
  <si>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</si>
  <si>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</si>
  <si>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</si>
  <si>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</si>
  <si>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</si>
  <si>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</si>
  <si>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</si>
  <si>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</si>
  <si>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</si>
  <si>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</si>
  <si>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</si>
  <si>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</si>
  <si>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</si>
  <si>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</si>
  <si>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</si>
  <si>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</si>
  <si>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</si>
  <si>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</si>
  <si>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</si>
  <si>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</si>
  <si>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</si>
  <si>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</si>
  <si>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</si>
  <si>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</si>
  <si>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</si>
  <si>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</si>
  <si>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</si>
  <si>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</si>
  <si>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</si>
  <si>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</si>
  <si>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</si>
  <si>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</si>
  <si>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</si>
  <si>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</si>
  <si>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</si>
  <si>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</si>
  <si>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</si>
  <si>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</si>
  <si>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</si>
  <si>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</si>
  <si>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</si>
  <si>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</si>
  <si>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</si>
  <si>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</si>
  <si>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</si>
  <si>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</si>
  <si>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</si>
  <si>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</si>
  <si>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</si>
  <si>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</si>
  <si>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</si>
  <si>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</si>
  <si>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</si>
  <si>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</si>
  <si>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</si>
  <si>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</si>
  <si>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</si>
  <si>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</si>
  <si>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</si>
  <si>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</si>
  <si>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</si>
  <si>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</si>
  <si>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</si>
  <si>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</si>
  <si>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</si>
  <si>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</si>
  <si>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</si>
  <si>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</si>
  <si>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</si>
  <si>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</si>
  <si>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</si>
  <si>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</si>
  <si>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</si>
  <si>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</si>
  <si>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</si>
  <si>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</si>
  <si>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</si>
  <si>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</si>
  <si>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</si>
  <si>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</si>
  <si>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</si>
  <si>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</si>
  <si>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</si>
  <si>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</si>
  <si>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</si>
  <si>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</si>
  <si>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</si>
  <si>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</si>
  <si>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</si>
  <si>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</si>
  <si>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</si>
  <si>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</si>
  <si>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</si>
  <si>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</si>
  <si>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</si>
  <si>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</si>
  <si>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</si>
  <si>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</si>
  <si>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</si>
  <si>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</si>
  <si>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</si>
  <si>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</si>
  <si>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</si>
  <si>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</si>
  <si>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</si>
  <si>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</si>
  <si>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</si>
  <si>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</si>
  <si>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</si>
  <si>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</si>
  <si>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</si>
  <si>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</si>
  <si>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</si>
  <si>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</si>
  <si>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</si>
  <si>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</si>
  <si>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</si>
  <si>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</si>
  <si>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</si>
  <si>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</si>
  <si>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</si>
  <si>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</si>
  <si>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</si>
  <si>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</si>
  <si>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</si>
  <si>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</si>
  <si>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</si>
  <si>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</si>
  <si>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</si>
  <si>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</si>
  <si>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</si>
  <si>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</si>
  <si>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</si>
  <si>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</si>
  <si>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</si>
  <si>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</si>
  <si>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</si>
  <si>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</si>
  <si>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</si>
  <si>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</si>
  <si>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</si>
  <si>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</si>
  <si>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</si>
  <si>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</si>
  <si>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</si>
  <si>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</si>
  <si>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</si>
  <si>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</si>
  <si>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</si>
  <si>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</si>
  <si>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</si>
  <si>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</si>
  <si>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</si>
  <si>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</si>
  <si>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</si>
  <si>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</si>
  <si>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</si>
  <si>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</si>
  <si>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</si>
  <si>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</si>
  <si>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</si>
  <si>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</si>
  <si>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</si>
  <si>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</si>
  <si>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</si>
  <si>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</si>
  <si>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</si>
  <si>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</si>
  <si>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</si>
  <si>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</si>
  <si>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</si>
  <si>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</si>
  <si>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</si>
  <si>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</si>
  <si>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</si>
  <si>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</si>
  <si>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</si>
  <si>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</si>
  <si>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</si>
  <si>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</si>
  <si>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</si>
  <si>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</si>
  <si>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</si>
  <si>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</si>
  <si>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</si>
  <si>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</si>
  <si>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</si>
  <si>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</si>
  <si>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</si>
  <si>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</si>
  <si>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</si>
  <si>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</si>
  <si>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</si>
  <si>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</si>
  <si>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</si>
  <si>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</si>
  <si>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</si>
  <si>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</si>
  <si>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</si>
  <si>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</si>
  <si>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</si>
  <si>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</si>
  <si>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</si>
  <si>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</si>
  <si>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</si>
  <si>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</si>
  <si>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</si>
  <si>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</si>
  <si>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</si>
  <si>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</si>
  <si>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</si>
  <si>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</si>
  <si>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</si>
  <si>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</si>
  <si>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</si>
  <si>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</si>
  <si>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</si>
  <si>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</si>
  <si>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</si>
  <si>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</si>
  <si>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</si>
  <si>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</si>
  <si>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</si>
  <si>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</si>
  <si>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</si>
  <si>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</si>
  <si>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</si>
  <si>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</si>
  <si>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</si>
  <si>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</si>
  <si>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</si>
  <si>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</si>
  <si>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</si>
  <si>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</si>
  <si>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</si>
  <si>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</si>
  <si>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</si>
  <si>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</si>
  <si>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</si>
  <si>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</si>
  <si>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</si>
  <si>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</si>
  <si>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</si>
  <si>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</si>
  <si>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</si>
  <si>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</si>
  <si>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</si>
  <si>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</si>
  <si>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</si>
  <si>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</si>
  <si>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</si>
  <si>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</si>
  <si>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</si>
  <si>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</si>
  <si>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</si>
  <si>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</si>
  <si>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</si>
  <si>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</si>
  <si>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</si>
  <si>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</si>
  <si>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</si>
  <si>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</si>
  <si>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</si>
  <si>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</si>
  <si>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</si>
  <si>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</si>
  <si>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</si>
  <si>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</si>
  <si>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</si>
  <si>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</si>
  <si>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</si>
  <si>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</si>
  <si>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</si>
  <si>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</si>
  <si>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</si>
  <si>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</si>
  <si>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</si>
  <si>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</si>
  <si>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</si>
  <si>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</si>
  <si>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</si>
  <si>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</si>
  <si>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</si>
  <si>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</si>
  <si>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</si>
  <si>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</si>
  <si>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</si>
  <si>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</si>
  <si>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</si>
  <si>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</si>
  <si>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</si>
  <si>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</si>
  <si>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</si>
  <si>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</si>
  <si>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</si>
  <si>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</si>
  <si>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</si>
  <si>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</si>
  <si>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</si>
  <si>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</si>
  <si>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</si>
  <si>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</si>
  <si>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</si>
  <si>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</si>
  <si>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</si>
  <si>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</si>
  <si>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</si>
  <si>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</si>
  <si>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</si>
  <si>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</si>
  <si>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</si>
  <si>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</si>
  <si>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</si>
  <si>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</si>
  <si>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</si>
  <si>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</si>
  <si>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</si>
  <si>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</si>
  <si>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</si>
  <si>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</si>
  <si>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</si>
  <si>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</si>
  <si>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</si>
  <si>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</si>
  <si>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</si>
  <si>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</si>
  <si>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</si>
  <si>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</si>
  <si>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</si>
  <si>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</si>
  <si>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</si>
  <si>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</si>
  <si>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</si>
  <si>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</si>
  <si>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</si>
  <si>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</si>
  <si>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</si>
  <si>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</si>
  <si>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</si>
  <si>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</si>
  <si>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</si>
  <si>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</si>
  <si>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</si>
  <si>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</si>
  <si>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</si>
  <si>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</si>
  <si>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</si>
  <si>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</si>
  <si>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</si>
  <si>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</si>
  <si>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</si>
  <si>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</si>
  <si>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</si>
  <si>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</si>
  <si>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</si>
  <si>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</si>
  <si>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</si>
  <si>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</si>
  <si>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</si>
  <si>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</si>
  <si>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</si>
  <si>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</si>
  <si>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</si>
  <si>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</si>
  <si>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</si>
  <si>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</si>
  <si>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</si>
  <si>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</si>
  <si>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</si>
  <si>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</si>
  <si>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</si>
  <si>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</si>
  <si>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</si>
  <si>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</si>
  <si>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</si>
  <si>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</si>
  <si>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</si>
  <si>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</si>
  <si>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</si>
  <si>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</si>
  <si>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</si>
  <si>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</si>
  <si>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</si>
  <si>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</si>
  <si>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</si>
  <si>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</si>
  <si>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</si>
  <si>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</si>
  <si>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</si>
  <si>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</si>
  <si>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</si>
  <si>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</si>
  <si>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</si>
  <si>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</si>
  <si>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</si>
  <si>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</si>
  <si>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</si>
  <si>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</si>
  <si>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</si>
  <si>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</si>
  <si>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</si>
  <si>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</si>
  <si>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</si>
  <si>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</si>
  <si>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</si>
  <si>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</si>
  <si>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</si>
  <si>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</si>
  <si>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</si>
  <si>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</si>
  <si>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</si>
  <si>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</si>
  <si>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</si>
  <si>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</si>
  <si>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</si>
  <si>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</si>
  <si>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</si>
  <si>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</si>
  <si>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</si>
  <si>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</si>
  <si>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</si>
  <si>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</si>
  <si>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</si>
  <si>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</si>
  <si>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</si>
  <si>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</si>
  <si>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</si>
  <si>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</si>
  <si>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</si>
  <si>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</si>
  <si>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</si>
  <si>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</si>
  <si>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</si>
  <si>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</si>
  <si>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</si>
  <si>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</si>
  <si>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</si>
  <si>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</si>
  <si>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</si>
  <si>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</si>
  <si>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</si>
  <si>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</si>
  <si>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</si>
  <si>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</si>
  <si>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</si>
  <si>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</si>
  <si>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</si>
  <si>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</si>
  <si>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</si>
  <si>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</si>
  <si>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</si>
  <si>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</si>
  <si>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</si>
  <si>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</si>
  <si>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</si>
  <si>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</si>
  <si>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</si>
  <si>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</si>
  <si>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</si>
  <si>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</si>
  <si>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</si>
  <si>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</si>
  <si>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</si>
  <si>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</si>
  <si>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</si>
  <si>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</si>
  <si>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</si>
  <si>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</si>
  <si>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</si>
  <si>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</si>
  <si>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</si>
  <si>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</si>
  <si>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</si>
  <si>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</si>
  <si>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</si>
  <si>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</si>
  <si>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</si>
  <si>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</si>
  <si>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</si>
  <si>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</si>
  <si>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</si>
  <si>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</si>
  <si>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</si>
  <si>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</si>
  <si>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</si>
  <si>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</si>
  <si>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</si>
  <si>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</si>
  <si>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</si>
  <si>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</si>
  <si>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</si>
  <si>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</si>
  <si>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</si>
  <si>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</si>
  <si>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</si>
  <si>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</si>
  <si>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</si>
  <si>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</si>
  <si>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</si>
  <si>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</si>
  <si>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</si>
  <si>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</si>
  <si>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</si>
  <si>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</si>
  <si>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</si>
  <si>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</si>
  <si>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</si>
  <si>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</si>
  <si>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</si>
  <si>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</si>
  <si>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</si>
  <si>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</si>
  <si>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</si>
  <si>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</si>
  <si>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</si>
  <si>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</si>
  <si>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</si>
  <si>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</si>
  <si>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</si>
  <si>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</si>
  <si>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</si>
  <si>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</si>
  <si>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</si>
  <si>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</si>
  <si>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</si>
  <si>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</si>
  <si>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</si>
  <si>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</si>
  <si>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</si>
  <si>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</si>
  <si>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</si>
  <si>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</si>
  <si>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</si>
  <si>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</si>
  <si>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</si>
  <si>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</si>
  <si>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</si>
  <si>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</si>
  <si>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</si>
  <si>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</si>
  <si>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</si>
  <si>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</si>
  <si>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</si>
  <si>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</si>
  <si>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</si>
  <si>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</si>
  <si>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</si>
  <si>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</si>
  <si>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</si>
  <si>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</si>
  <si>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</si>
  <si>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</si>
  <si>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</si>
  <si>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</si>
  <si>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</si>
  <si>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</si>
  <si>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</si>
  <si>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</si>
  <si>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</si>
  <si>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</si>
  <si>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</si>
  <si>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</si>
  <si>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</si>
  <si>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</si>
  <si>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</si>
  <si>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</si>
  <si>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</si>
  <si>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</si>
  <si>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</si>
  <si>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</si>
  <si>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</si>
  <si>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</si>
  <si>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</si>
  <si>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</si>
  <si>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</si>
  <si>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</si>
  <si>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</si>
  <si>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</si>
  <si>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</si>
  <si>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</si>
  <si>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</si>
  <si>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</si>
  <si>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</si>
  <si>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</si>
  <si>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</si>
  <si>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</si>
  <si>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</si>
  <si>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</si>
  <si>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</si>
  <si>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</si>
  <si>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</si>
  <si>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</si>
  <si>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</si>
  <si>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</si>
  <si>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</si>
  <si>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</si>
  <si>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</si>
  <si>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</si>
  <si>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</si>
  <si>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</si>
  <si>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</si>
  <si>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</si>
  <si>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</si>
  <si>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</si>
  <si>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</si>
  <si>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</si>
  <si>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</si>
  <si>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</si>
  <si>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</si>
  <si>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</si>
  <si>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</si>
  <si>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</si>
  <si>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</si>
  <si>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</si>
  <si>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</si>
  <si>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</si>
  <si>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</si>
  <si>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</si>
  <si>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</si>
  <si>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</si>
  <si>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</si>
  <si>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</si>
  <si>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</si>
  <si>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</si>
  <si>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</si>
  <si>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</si>
  <si>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</si>
  <si>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</si>
  <si>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</si>
  <si>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</si>
  <si>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</si>
  <si>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</si>
  <si>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</si>
  <si>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</si>
  <si>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</si>
  <si>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</si>
  <si>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</si>
  <si>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</si>
  <si>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</si>
  <si>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</si>
  <si>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</si>
  <si>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</si>
  <si>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</si>
  <si>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</si>
  <si>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</si>
  <si>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</si>
  <si>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</si>
  <si>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</si>
  <si>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</si>
  <si>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</si>
  <si>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</si>
  <si>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</si>
  <si>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</si>
  <si>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</si>
  <si>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</si>
  <si>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</si>
  <si>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</si>
  <si>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</si>
  <si>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</si>
  <si>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</si>
  <si>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</si>
  <si>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</si>
  <si>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</si>
  <si>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</si>
  <si>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</si>
  <si>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</si>
  <si>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</si>
  <si>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</si>
  <si>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</si>
  <si>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</si>
  <si>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</si>
  <si>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</si>
  <si>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</si>
  <si>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</si>
  <si>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</si>
  <si>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</si>
  <si>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</si>
  <si>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</si>
  <si>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</si>
  <si>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</si>
  <si>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</si>
  <si>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</si>
  <si>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</si>
  <si>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</si>
  <si>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</si>
  <si>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</si>
  <si>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</si>
  <si>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</si>
  <si>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</si>
  <si>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</si>
  <si>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</si>
  <si>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</si>
  <si>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</si>
  <si>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</si>
  <si>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</si>
  <si>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</si>
  <si>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</si>
  <si>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</si>
  <si>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</si>
  <si>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</si>
  <si>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</si>
  <si>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</si>
  <si>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</si>
  <si>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</si>
  <si>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</si>
  <si>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</si>
  <si>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</si>
  <si>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</si>
  <si>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</si>
  <si>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</si>
  <si>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</si>
  <si>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</si>
  <si>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</si>
  <si>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</si>
  <si>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</si>
  <si>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</si>
  <si>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</si>
  <si>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</si>
  <si>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</si>
  <si>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</si>
  <si>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</si>
  <si>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</si>
  <si>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</si>
  <si>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</si>
  <si>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</si>
  <si>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</si>
  <si>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</si>
  <si>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</si>
  <si>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</si>
  <si>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</si>
  <si>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</si>
  <si>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</si>
  <si>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</si>
  <si>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</si>
  <si>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</si>
  <si>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</si>
  <si>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</si>
  <si>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</si>
  <si>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</si>
  <si>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</si>
  <si>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</si>
  <si>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</si>
  <si>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</si>
  <si>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</si>
  <si>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</si>
  <si>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</si>
  <si>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</si>
  <si>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</si>
  <si>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</si>
  <si>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</si>
  <si>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</si>
  <si>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</si>
  <si>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</si>
  <si>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</si>
  <si>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</si>
  <si>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</si>
  <si>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</si>
  <si>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</si>
  <si>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</si>
  <si>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</si>
  <si>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</si>
  <si>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</si>
  <si>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</si>
  <si>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</si>
  <si>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</si>
  <si>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</si>
  <si>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</si>
  <si>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</si>
  <si>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</si>
  <si>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</si>
  <si>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</si>
  <si>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</si>
  <si>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</si>
  <si>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</si>
  <si>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</si>
  <si>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</si>
  <si>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</si>
  <si>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</si>
  <si>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</si>
  <si>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</si>
  <si>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</si>
  <si>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</si>
  <si>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</si>
  <si>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</si>
  <si>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</si>
  <si>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</si>
  <si>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</si>
  <si>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</si>
  <si>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</si>
  <si>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</si>
  <si>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</si>
  <si>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</si>
  <si>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</si>
  <si>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</si>
  <si>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</si>
  <si>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</si>
  <si>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</si>
  <si>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</si>
  <si>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</si>
  <si>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</si>
  <si>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</si>
  <si>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</si>
  <si>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</si>
  <si>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</si>
  <si>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</si>
  <si>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</si>
  <si>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</si>
  <si>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</si>
  <si>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</si>
  <si>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</si>
  <si>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</si>
  <si>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</si>
  <si>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</si>
  <si>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</si>
  <si>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</si>
  <si>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</si>
  <si>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</si>
  <si>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</si>
  <si>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</si>
  <si>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</si>
  <si>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</si>
  <si>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</si>
  <si>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</si>
  <si>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</si>
  <si>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</si>
  <si>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</si>
  <si>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</si>
  <si>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</si>
  <si>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</si>
  <si>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</si>
  <si>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</si>
  <si>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</si>
  <si>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</si>
  <si>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</si>
  <si>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</si>
  <si>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</si>
  <si>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</si>
  <si>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</si>
  <si>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</si>
  <si>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</si>
  <si>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</si>
  <si>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</si>
  <si>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</si>
  <si>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</si>
  <si>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</si>
  <si>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</si>
  <si>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</si>
  <si>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</si>
  <si>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</si>
  <si>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</si>
  <si>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</si>
  <si>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</si>
  <si>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</si>
  <si>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</si>
  <si>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</si>
  <si>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</si>
  <si>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</si>
  <si>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</si>
  <si>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</si>
  <si>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</si>
  <si>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</si>
  <si>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</si>
  <si>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</si>
  <si>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</si>
  <si>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</si>
  <si>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</si>
  <si>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</si>
  <si>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</si>
  <si>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</si>
  <si>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</si>
  <si>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</si>
  <si>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</si>
  <si>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</si>
  <si>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</si>
  <si>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</si>
  <si>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</si>
  <si>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</si>
  <si>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</si>
  <si>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</si>
  <si>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</si>
  <si>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</si>
  <si>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</si>
  <si>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</si>
  <si>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</si>
  <si>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</si>
  <si>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</si>
  <si>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</si>
  <si>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</si>
  <si>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</si>
  <si>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</si>
  <si>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</si>
  <si>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</si>
  <si>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</si>
  <si>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</si>
  <si>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</si>
  <si>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</si>
  <si>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</si>
  <si>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</si>
  <si>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</si>
  <si>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</si>
  <si>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</si>
  <si>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</si>
  <si>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</si>
  <si>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</si>
  <si>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</si>
  <si>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</si>
  <si>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</si>
  <si>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</si>
  <si>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</si>
  <si>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</si>
  <si>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</si>
  <si>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</si>
  <si>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</si>
  <si>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</si>
  <si>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</si>
  <si>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</si>
  <si>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</si>
  <si>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</si>
  <si>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</si>
  <si>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</si>
  <si>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</si>
  <si>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</si>
  <si>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</si>
  <si>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</si>
  <si>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</si>
  <si>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</si>
  <si>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</si>
  <si>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</si>
  <si>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</si>
  <si>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</si>
  <si>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</si>
  <si>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</si>
  <si>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</si>
  <si>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</si>
  <si>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</si>
  <si>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</si>
  <si>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</si>
  <si>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</si>
  <si>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</si>
  <si>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</si>
  <si>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</si>
  <si>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</si>
  <si>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</si>
  <si>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</si>
  <si>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</si>
  <si>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</si>
  <si>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</si>
  <si>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</si>
  <si>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</si>
  <si>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</si>
  <si>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</si>
  <si>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</si>
  <si>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</si>
  <si>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</si>
  <si>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</si>
  <si>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</si>
  <si>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</si>
  <si>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</si>
  <si>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</si>
  <si>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</si>
  <si>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</si>
  <si>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</si>
  <si>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</si>
  <si>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</si>
  <si>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</si>
  <si>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</si>
  <si>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</si>
  <si>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</si>
  <si>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</si>
  <si>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</si>
  <si>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</si>
  <si>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</si>
  <si>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</si>
  <si>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</si>
  <si>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</si>
  <si>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</si>
  <si>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</si>
  <si>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</si>
  <si>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</si>
  <si>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</si>
  <si>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</si>
  <si>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</si>
  <si>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</si>
  <si>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</si>
  <si>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</si>
  <si>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</si>
  <si>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</si>
  <si>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</si>
  <si>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</si>
  <si>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</si>
  <si>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</si>
  <si>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</si>
  <si>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</si>
  <si>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</si>
  <si>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</si>
  <si>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</si>
  <si>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</si>
  <si>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</si>
  <si>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</si>
  <si>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</si>
  <si>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</si>
  <si>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</si>
  <si>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</si>
  <si>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</si>
  <si>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</si>
  <si>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</si>
  <si>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</si>
  <si>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</si>
  <si>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</si>
  <si>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</si>
  <si>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</si>
  <si>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</si>
  <si>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</si>
  <si>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</si>
  <si>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</si>
  <si>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</si>
  <si>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</si>
  <si>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</si>
  <si>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</si>
  <si>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</si>
  <si>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</si>
  <si>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</si>
  <si>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</si>
  <si>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</si>
  <si>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</si>
  <si>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</si>
  <si>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</si>
  <si>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</si>
  <si>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</si>
  <si>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</si>
  <si>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</si>
  <si>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</si>
  <si>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</si>
  <si>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</si>
  <si>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</si>
  <si>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</si>
  <si>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</si>
  <si>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</si>
  <si>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</si>
  <si>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</si>
  <si>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</si>
  <si>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</si>
  <si>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</si>
  <si>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</si>
  <si>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</si>
  <si>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</si>
  <si>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</si>
  <si>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</si>
  <si>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</si>
  <si>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</si>
  <si>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</si>
  <si>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</si>
  <si>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</si>
  <si>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</si>
  <si>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</si>
  <si>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</si>
  <si>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</si>
  <si>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</si>
  <si>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</si>
  <si>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</si>
  <si>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</si>
  <si>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</si>
  <si>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</si>
  <si>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</si>
  <si>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</si>
  <si>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</si>
  <si>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</si>
  <si>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</si>
  <si>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</si>
  <si>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</si>
  <si>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</si>
  <si>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</si>
  <si>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</si>
  <si>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</si>
  <si>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</si>
  <si>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</si>
  <si>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</si>
  <si>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</si>
  <si>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</si>
  <si>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</si>
  <si>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</si>
  <si>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</si>
  <si>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</si>
  <si>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</si>
  <si>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</si>
  <si>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</si>
  <si>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</si>
  <si>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</si>
  <si>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</si>
  <si>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</si>
  <si>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</si>
  <si>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</si>
  <si>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</si>
  <si>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</si>
  <si>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</si>
  <si>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</si>
  <si>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</si>
  <si>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</si>
  <si>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</si>
  <si>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</si>
  <si>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</si>
  <si>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</si>
  <si>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</si>
  <si>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</si>
  <si>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</si>
  <si>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</si>
  <si>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</si>
  <si>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</si>
  <si>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</si>
  <si>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</si>
  <si>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</si>
  <si>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</si>
  <si>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</si>
  <si>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</si>
  <si>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</si>
  <si>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</si>
  <si>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</si>
  <si>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</si>
  <si>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</si>
  <si>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</si>
  <si>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</si>
  <si>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</si>
  <si>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</si>
  <si>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</si>
  <si>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</si>
  <si>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</si>
  <si>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</si>
  <si>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</si>
  <si>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</si>
  <si>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</si>
  <si>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</si>
  <si>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</si>
  <si>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</si>
  <si>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</si>
  <si>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</si>
  <si>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</si>
  <si>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</si>
  <si>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</si>
  <si>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</si>
  <si>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</si>
  <si>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</si>
  <si>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</si>
  <si>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</si>
  <si>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</si>
  <si>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</si>
  <si>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</si>
  <si>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</si>
  <si>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</si>
  <si>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</si>
  <si>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</si>
  <si>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</si>
  <si>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</si>
  <si>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</si>
  <si>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</si>
  <si>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</si>
  <si>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</si>
  <si>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</si>
  <si>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</si>
  <si>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</si>
  <si>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</si>
  <si>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</si>
  <si>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</si>
  <si>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</si>
  <si>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</si>
  <si>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</si>
  <si>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</si>
  <si>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</si>
  <si>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</si>
  <si>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</si>
  <si>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</si>
  <si>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</si>
  <si>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</si>
  <si>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</si>
  <si>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</si>
  <si>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</si>
  <si>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</si>
  <si>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</si>
  <si>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</si>
  <si>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</si>
  <si>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</si>
  <si>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</si>
  <si>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</si>
  <si>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</si>
  <si>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</si>
  <si>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</si>
  <si>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</si>
  <si>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</si>
  <si>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</si>
  <si>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</si>
  <si>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</si>
  <si>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</si>
  <si>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</si>
  <si>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</si>
  <si>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</si>
  <si>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</si>
  <si>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</si>
  <si>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</si>
  <si>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</si>
  <si>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</si>
  <si>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</si>
  <si>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</si>
  <si>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</si>
  <si>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</si>
  <si>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</si>
  <si>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</si>
  <si>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</si>
  <si>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</si>
  <si>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</si>
  <si>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</si>
  <si>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</si>
  <si>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</si>
  <si>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</si>
  <si>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</si>
  <si>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</si>
  <si>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</si>
  <si>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</si>
  <si>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</si>
  <si>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</si>
  <si>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</si>
  <si>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</si>
  <si>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</si>
  <si>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</si>
  <si>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</si>
  <si>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</si>
  <si>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</si>
  <si>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</si>
  <si>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</si>
  <si>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</si>
  <si>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</si>
  <si>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</si>
  <si>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</si>
  <si>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</si>
  <si>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</si>
  <si>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</si>
  <si>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</si>
  <si>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</si>
  <si>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</si>
  <si>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</si>
  <si>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</si>
  <si>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</si>
  <si>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</si>
  <si>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</si>
  <si>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</si>
  <si>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</si>
  <si>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</si>
  <si>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</si>
  <si>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</si>
  <si>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</si>
  <si>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</si>
  <si>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</si>
  <si>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</si>
  <si>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</si>
  <si>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</si>
  <si>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</si>
  <si>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</si>
  <si>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</si>
  <si>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</si>
  <si>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</si>
  <si>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</si>
  <si>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</si>
  <si>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</si>
  <si>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</si>
  <si>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</si>
  <si>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</si>
  <si>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</si>
  <si>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</si>
  <si>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</si>
  <si>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</si>
  <si>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</si>
  <si>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</si>
  <si>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</si>
  <si>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</si>
  <si>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</si>
  <si>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</si>
  <si>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</si>
  <si>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</si>
  <si>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</si>
  <si>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</si>
  <si>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</si>
  <si>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</si>
  <si>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</si>
  <si>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</si>
  <si>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</si>
  <si>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</si>
  <si>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</si>
  <si>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</si>
  <si>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</si>
  <si>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</si>
  <si>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</si>
  <si>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</si>
  <si>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</si>
  <si>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</si>
  <si>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</si>
  <si>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</si>
  <si>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</si>
  <si>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</si>
  <si>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</si>
  <si>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</si>
  <si>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</si>
  <si>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</si>
  <si>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</si>
  <si>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</si>
  <si>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</si>
  <si>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</si>
  <si>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</si>
  <si>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</si>
  <si>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</si>
  <si>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</si>
  <si>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</si>
  <si>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</si>
  <si>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</si>
  <si>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</si>
  <si>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</si>
  <si>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</si>
  <si>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</si>
  <si>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</si>
  <si>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</si>
  <si>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</si>
  <si>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</si>
  <si>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</si>
  <si>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</si>
  <si>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</si>
  <si>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</si>
  <si>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</si>
  <si>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</si>
  <si>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</si>
  <si>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</si>
  <si>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</si>
  <si>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</si>
  <si>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</si>
  <si>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</si>
  <si>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</si>
  <si>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</si>
  <si>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</si>
  <si>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</si>
  <si>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</si>
  <si>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</si>
  <si>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</si>
  <si>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</si>
  <si>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</si>
  <si>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</si>
  <si>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</si>
  <si>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</si>
  <si>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</si>
  <si>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</si>
  <si>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</si>
  <si>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</si>
  <si>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</si>
  <si>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</si>
  <si>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</si>
  <si>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</si>
  <si>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</si>
  <si>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</si>
  <si>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</si>
  <si>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</si>
  <si>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</si>
  <si>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</si>
  <si>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</si>
  <si>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</si>
  <si>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</si>
  <si>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</si>
  <si>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</si>
  <si>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</si>
  <si>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</si>
  <si>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</si>
  <si>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</si>
  <si>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</si>
  <si>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</si>
  <si>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</si>
  <si>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</si>
  <si>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</si>
  <si>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</si>
  <si>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</si>
  <si>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</si>
  <si>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</si>
  <si>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</si>
  <si>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</si>
  <si>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</si>
  <si>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</si>
  <si>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</si>
  <si>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</si>
  <si>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</si>
  <si>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</si>
  <si>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</si>
  <si>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</si>
  <si>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</si>
  <si>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</si>
  <si>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</si>
  <si>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</si>
  <si>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</si>
  <si>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</si>
  <si>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</si>
  <si>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</si>
  <si>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</si>
  <si>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</si>
  <si>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</si>
  <si>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</si>
  <si>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</si>
  <si>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</si>
  <si>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</si>
  <si>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</si>
  <si>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</si>
  <si>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</si>
  <si>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</si>
  <si>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</si>
  <si>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</si>
  <si>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</si>
  <si>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</si>
  <si>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</si>
  <si>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</si>
  <si>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</si>
  <si>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</si>
  <si>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</si>
  <si>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</si>
  <si>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</si>
  <si>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</si>
  <si>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</si>
  <si>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</si>
  <si>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</si>
  <si>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</si>
  <si>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</si>
  <si>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</si>
  <si>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</si>
  <si>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</si>
  <si>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</si>
  <si>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</si>
  <si>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</si>
  <si>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</si>
  <si>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</si>
  <si>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</si>
  <si>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</si>
  <si>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</si>
  <si>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</si>
  <si>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</si>
  <si>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</si>
  <si>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</si>
  <si>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</si>
  <si>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</si>
  <si>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</si>
  <si>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</si>
  <si>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</si>
  <si>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</si>
  <si>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</si>
  <si>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</si>
  <si>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</si>
  <si>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</si>
  <si>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</si>
  <si>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</si>
  <si>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</si>
  <si>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</si>
  <si>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</si>
  <si>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</si>
  <si>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</si>
  <si>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</si>
  <si>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</si>
  <si>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</si>
  <si>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</si>
  <si>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</si>
  <si>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</si>
  <si>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</si>
  <si>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</si>
  <si>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</si>
  <si>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</si>
  <si>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</si>
  <si>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</si>
  <si>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</si>
  <si>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</si>
  <si>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</si>
  <si>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</si>
  <si>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</si>
  <si>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</si>
  <si>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</si>
  <si>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</si>
  <si>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</si>
  <si>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</si>
  <si>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</si>
  <si>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</si>
  <si>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</si>
  <si>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</si>
  <si>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</si>
  <si>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</si>
  <si>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</si>
  <si>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</si>
  <si>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</si>
  <si>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</si>
  <si>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</si>
  <si>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</si>
  <si>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</si>
  <si>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</si>
  <si>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</si>
  <si>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</si>
  <si>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</si>
  <si>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</si>
  <si>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</si>
  <si>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</si>
  <si>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</si>
  <si>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</si>
  <si>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</si>
  <si>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</si>
  <si>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</si>
  <si>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</si>
  <si>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</si>
  <si>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</si>
  <si>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</si>
  <si>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</si>
  <si>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</si>
  <si>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</si>
  <si>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</si>
  <si>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</si>
  <si>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</si>
  <si>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</si>
  <si>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</si>
  <si>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</si>
  <si>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</si>
  <si>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</si>
  <si>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</si>
  <si>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</si>
  <si>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</si>
  <si>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</si>
  <si>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</si>
  <si>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</si>
  <si>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</si>
  <si>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</si>
  <si>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</si>
  <si>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</si>
  <si>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</si>
  <si>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</si>
  <si>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</si>
  <si>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</si>
  <si>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</si>
  <si>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</si>
  <si>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</si>
  <si>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</si>
  <si>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</si>
  <si>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</si>
  <si>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</si>
  <si>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</si>
  <si>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</si>
  <si>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</si>
  <si>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</si>
  <si>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</si>
  <si>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</si>
  <si>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</si>
  <si>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</si>
  <si>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</si>
  <si>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</si>
  <si>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</si>
  <si>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</si>
  <si>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</si>
  <si>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</si>
  <si>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</si>
  <si>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</si>
  <si>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</si>
  <si>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</si>
  <si>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</si>
  <si>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</si>
  <si>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</si>
  <si>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</si>
  <si>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</si>
  <si>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</si>
  <si>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</si>
  <si>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</si>
  <si>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</si>
  <si>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</si>
  <si>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</si>
  <si>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</si>
  <si>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</si>
  <si>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</si>
  <si>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</si>
  <si>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</si>
  <si>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</si>
  <si>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</si>
  <si>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</si>
  <si>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</si>
  <si>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</si>
  <si>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</si>
  <si>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</si>
  <si>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</si>
  <si>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</si>
  <si>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</si>
  <si>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</si>
  <si>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</si>
  <si>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</si>
  <si>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</si>
  <si>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</si>
  <si>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</si>
  <si>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</si>
  <si>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</si>
  <si>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</si>
  <si>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</si>
  <si>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</si>
  <si>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</si>
  <si>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</si>
  <si>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</si>
  <si>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</si>
  <si>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</si>
  <si>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</si>
  <si>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</si>
  <si>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</si>
  <si>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</si>
  <si>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</si>
  <si>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</si>
  <si>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</si>
  <si>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</si>
  <si>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</si>
  <si>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</si>
  <si>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</si>
  <si>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</si>
  <si>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</si>
  <si>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</si>
  <si>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</si>
  <si>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</si>
  <si>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</si>
  <si>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</si>
  <si>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</si>
  <si>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</si>
  <si>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</si>
  <si>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</si>
  <si>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</si>
  <si>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</si>
  <si>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</si>
  <si>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</si>
  <si>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</si>
  <si>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</si>
  <si>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</si>
  <si>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</si>
  <si>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</si>
  <si>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</si>
  <si>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</si>
  <si>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</si>
  <si>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</si>
  <si>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</si>
  <si>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</si>
  <si>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</si>
  <si>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</si>
  <si>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</si>
  <si>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</si>
  <si>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</si>
  <si>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</si>
  <si>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</si>
  <si>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</si>
  <si>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</si>
  <si>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</si>
  <si>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</si>
  <si>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</si>
  <si>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</si>
  <si>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</si>
  <si>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</si>
  <si>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</si>
  <si>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</si>
  <si>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</si>
  <si>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</si>
  <si>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</si>
  <si>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</si>
  <si>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</si>
  <si>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</si>
  <si>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</si>
  <si>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</si>
  <si>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</si>
  <si>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</si>
  <si>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</si>
  <si>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</si>
  <si>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</si>
  <si>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</si>
  <si>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</si>
  <si>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</si>
  <si>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</si>
  <si>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</si>
  <si>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</si>
  <si>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</si>
  <si>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</si>
  <si>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</si>
  <si>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</si>
  <si>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</si>
  <si>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</si>
  <si>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</si>
  <si>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</si>
  <si>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</si>
  <si>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</si>
  <si>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</si>
  <si>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</si>
  <si>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</si>
  <si>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</si>
  <si>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</si>
  <si>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</si>
  <si>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</si>
  <si>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</si>
  <si>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</si>
  <si>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</si>
  <si>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</si>
  <si>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</si>
  <si>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</si>
  <si>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</si>
  <si>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</si>
  <si>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</si>
  <si>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</si>
  <si>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</si>
  <si>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</si>
  <si>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</si>
  <si>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</si>
  <si>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</si>
  <si>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</si>
  <si>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</si>
  <si>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</si>
  <si>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</si>
  <si>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</si>
  <si>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</si>
  <si>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</si>
  <si>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</si>
  <si>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</si>
  <si>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</si>
  <si>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</si>
  <si>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</si>
  <si>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</si>
  <si>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</si>
  <si>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</si>
  <si>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</si>
  <si>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</si>
  <si>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</si>
  <si>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</si>
  <si>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</si>
  <si>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</si>
  <si>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</si>
  <si>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</si>
  <si>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</si>
  <si>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</si>
  <si>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</si>
  <si>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</si>
  <si>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</si>
  <si>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</si>
  <si>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</si>
  <si>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</si>
  <si>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</si>
  <si>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</si>
  <si>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</si>
  <si>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</si>
  <si>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</si>
  <si>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</si>
  <si>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</si>
  <si>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</si>
  <si>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</si>
  <si>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</si>
  <si>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</si>
  <si>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</si>
  <si>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</si>
  <si>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</si>
  <si>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</si>
  <si>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</si>
  <si>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</si>
  <si>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</si>
  <si>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</si>
  <si>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</si>
  <si>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</si>
  <si>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</si>
  <si>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</si>
  <si>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</si>
  <si>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</si>
  <si>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</si>
  <si>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</si>
  <si>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</si>
  <si>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</si>
  <si>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</si>
  <si>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</si>
  <si>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</si>
  <si>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</si>
  <si>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</si>
  <si>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</si>
  <si>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</si>
  <si>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</si>
  <si>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</si>
  <si>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</si>
  <si>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</si>
  <si>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</si>
  <si>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</si>
  <si>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</si>
  <si>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</si>
  <si>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</si>
  <si>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</si>
  <si>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</si>
  <si>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</si>
  <si>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</si>
  <si>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</si>
  <si>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</si>
  <si>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</si>
  <si>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</si>
  <si>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</si>
  <si>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</si>
  <si>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</si>
  <si>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</si>
  <si>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</si>
  <si>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</si>
  <si>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</si>
  <si>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</si>
  <si>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</si>
  <si>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</si>
  <si>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</si>
  <si>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</si>
  <si>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</si>
  <si>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</si>
  <si>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</si>
  <si>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</si>
  <si>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</si>
  <si>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</si>
  <si>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</si>
  <si>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</si>
  <si>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</si>
  <si>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</si>
  <si>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</si>
  <si>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</si>
  <si>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</si>
  <si>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</si>
  <si>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</si>
  <si>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</si>
  <si>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</si>
  <si>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</si>
  <si>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</si>
  <si>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</si>
  <si>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</si>
  <si>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</si>
  <si>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</si>
  <si>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</si>
  <si>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</si>
  <si>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</si>
  <si>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</si>
  <si>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</si>
  <si>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</si>
  <si>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</si>
  <si>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</si>
  <si>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</si>
  <si>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</si>
  <si>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</si>
  <si>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</si>
  <si>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</si>
  <si>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</si>
  <si>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</si>
  <si>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</si>
  <si>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</si>
  <si>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</si>
  <si>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</si>
  <si>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</si>
  <si>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</si>
  <si>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</si>
  <si>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</si>
  <si>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</si>
  <si>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</si>
  <si>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</si>
  <si>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</si>
  <si>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</si>
  <si>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</si>
  <si>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</si>
  <si>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</si>
  <si>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</si>
  <si>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</si>
  <si>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</si>
  <si>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</si>
  <si>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</si>
  <si>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</si>
  <si>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</si>
  <si>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</si>
  <si>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</si>
  <si>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</si>
  <si>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</si>
  <si>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</si>
  <si>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</si>
  <si>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</si>
  <si>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</si>
  <si>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</si>
  <si>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</si>
  <si>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</si>
  <si>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</si>
  <si>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</si>
  <si>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</si>
  <si>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</si>
  <si>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</si>
  <si>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</si>
  <si>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</si>
  <si>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</si>
  <si>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</si>
  <si>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</si>
  <si>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</si>
  <si>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</si>
  <si>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</si>
  <si>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</si>
  <si>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</si>
  <si>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</si>
  <si>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</si>
  <si>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</si>
  <si>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</si>
  <si>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</si>
  <si>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</si>
  <si>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</si>
  <si>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</si>
  <si>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</si>
  <si>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</si>
  <si>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</si>
  <si>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</si>
  <si>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</si>
  <si>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</si>
  <si>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</si>
  <si>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</si>
  <si>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</si>
  <si>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</si>
  <si>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</si>
  <si>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</si>
  <si>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</si>
  <si>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</si>
  <si>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</si>
  <si>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</si>
  <si>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</si>
  <si>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</si>
  <si>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</si>
  <si>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</si>
  <si>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</si>
  <si>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</si>
  <si>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</si>
  <si>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</si>
  <si>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</si>
  <si>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</si>
  <si>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</si>
  <si>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</si>
  <si>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</si>
  <si>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</si>
  <si>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</si>
  <si>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</si>
  <si>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</si>
  <si>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</si>
  <si>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</si>
  <si>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</si>
  <si>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</si>
  <si>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</si>
  <si>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</si>
  <si>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</si>
  <si>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</si>
  <si>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</si>
  <si>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</si>
  <si>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</si>
  <si>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</si>
  <si>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</si>
  <si>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</si>
  <si>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</si>
  <si>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</si>
  <si>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</si>
  <si>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</si>
  <si>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</si>
  <si>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</si>
  <si>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</si>
  <si>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</si>
  <si>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</si>
  <si>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</si>
  <si>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</si>
  <si>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</si>
  <si>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</si>
  <si>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</si>
  <si>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</si>
  <si>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</si>
  <si>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</si>
  <si>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</si>
  <si>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</si>
  <si>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</si>
  <si>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</si>
  <si>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</si>
  <si>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</si>
  <si>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</si>
  <si>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</si>
  <si>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</si>
  <si>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</si>
  <si>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</si>
  <si>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</si>
  <si>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</si>
  <si>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</si>
  <si>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</si>
  <si>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</si>
  <si>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</si>
  <si>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</si>
  <si>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</si>
  <si>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</si>
  <si>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</si>
  <si>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</si>
  <si>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</si>
  <si>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</si>
  <si>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</si>
  <si>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</si>
  <si>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</si>
  <si>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</si>
  <si>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</si>
  <si>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</si>
  <si>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</si>
  <si>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</si>
  <si>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</si>
  <si>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</si>
  <si>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</si>
  <si>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</si>
  <si>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</si>
  <si>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</si>
  <si>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</si>
  <si>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</si>
  <si>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</si>
  <si>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</si>
  <si>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</si>
  <si>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</si>
  <si>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</si>
  <si>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</si>
  <si>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</si>
  <si>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</si>
  <si>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</si>
  <si>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</si>
  <si>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</si>
  <si>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</si>
  <si>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</si>
  <si>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</si>
  <si>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</si>
  <si>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</si>
  <si>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</si>
  <si>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</si>
  <si>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</si>
  <si>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</si>
  <si>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</si>
  <si>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</si>
  <si>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</si>
  <si>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</si>
  <si>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</si>
  <si>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</si>
  <si>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</si>
  <si>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</si>
  <si>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</si>
  <si>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</si>
  <si>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</si>
  <si>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</si>
  <si>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</si>
  <si>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</si>
  <si>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</si>
  <si>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</si>
  <si>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</si>
  <si>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</si>
  <si>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</si>
  <si>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</si>
  <si>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</si>
  <si>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</si>
  <si>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</si>
  <si>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</si>
  <si>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</si>
  <si>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</si>
  <si>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</si>
  <si>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</si>
  <si>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</si>
  <si>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</si>
  <si>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</si>
  <si>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</si>
  <si>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</si>
  <si>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</si>
  <si>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</si>
  <si>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</si>
  <si>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</si>
  <si>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</si>
  <si>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</si>
  <si>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</si>
  <si>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</si>
  <si>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</si>
  <si>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</si>
  <si>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</si>
  <si>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</si>
  <si>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</si>
  <si>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</si>
  <si>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</si>
  <si>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</si>
  <si>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</si>
  <si>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</si>
  <si>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</si>
  <si>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</si>
  <si>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</si>
  <si>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</si>
  <si>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</si>
  <si>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</si>
  <si>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</si>
  <si>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</si>
  <si>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</si>
  <si>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</si>
  <si>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</si>
  <si>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</si>
  <si>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</si>
  <si>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</si>
  <si>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</si>
  <si>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</si>
  <si>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</si>
  <si>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</si>
  <si>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</si>
  <si>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</si>
  <si>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</si>
  <si>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</si>
  <si>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</si>
  <si>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</si>
  <si>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</si>
  <si>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</si>
  <si>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</si>
  <si>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</si>
  <si>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</si>
  <si>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</si>
  <si>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</si>
  <si>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</si>
  <si>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</si>
  <si>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</si>
  <si>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</si>
  <si>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</si>
  <si>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</si>
  <si>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</si>
  <si>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</si>
  <si>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</si>
  <si>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</si>
  <si>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</si>
  <si>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</si>
  <si>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</si>
  <si>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</si>
  <si>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</si>
  <si>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</si>
  <si>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</si>
  <si>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</si>
  <si>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</si>
  <si>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</si>
  <si>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</si>
  <si>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</si>
  <si>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</si>
  <si>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</si>
  <si>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</si>
  <si>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</si>
  <si>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</si>
  <si>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</si>
  <si>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</si>
  <si>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</si>
  <si>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</si>
  <si>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</si>
  <si>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</si>
  <si>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</si>
  <si>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</si>
  <si>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</si>
  <si>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</si>
  <si>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</si>
  <si>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</si>
  <si>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</si>
  <si>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</si>
  <si>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</si>
  <si>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</si>
  <si>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</si>
  <si>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</si>
  <si>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</si>
  <si>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</si>
  <si>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</si>
  <si>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</si>
  <si>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</si>
  <si>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</si>
  <si>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</si>
  <si>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</si>
  <si>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</si>
  <si>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</si>
  <si>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</si>
  <si>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</si>
  <si>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</si>
  <si>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</si>
  <si>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</si>
  <si>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</si>
  <si>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</si>
  <si>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</si>
  <si>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</si>
  <si>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</si>
  <si>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</si>
  <si>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</si>
  <si>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</si>
  <si>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</si>
  <si>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</si>
  <si>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</si>
  <si>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</si>
  <si>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</si>
  <si>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</si>
  <si>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</si>
  <si>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</si>
  <si>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</si>
  <si>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</si>
  <si>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</si>
  <si>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</si>
  <si>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</si>
  <si>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</si>
  <si>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</si>
  <si>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</si>
  <si>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</si>
  <si>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</si>
  <si>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</si>
  <si>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</si>
  <si>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</si>
  <si>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</si>
  <si>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</si>
  <si>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</si>
  <si>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</si>
  <si>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</si>
  <si>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</si>
  <si>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</si>
  <si>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</si>
  <si>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</si>
  <si>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</si>
  <si>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</si>
  <si>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</si>
  <si>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</si>
  <si>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</si>
  <si>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</si>
  <si>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</si>
  <si>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</si>
  <si>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</si>
  <si>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</si>
  <si>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</si>
  <si>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</si>
  <si>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</si>
  <si>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</si>
  <si>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</si>
  <si>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</si>
  <si>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</si>
  <si>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</si>
  <si>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</si>
  <si>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</si>
  <si>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</si>
  <si>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</si>
  <si>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</si>
  <si>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</si>
  <si>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</si>
  <si>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</si>
  <si>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</si>
  <si>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</si>
  <si>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</si>
  <si>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</si>
  <si>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</si>
  <si>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</si>
  <si>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</si>
  <si>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</si>
  <si>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</si>
  <si>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</si>
  <si>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</si>
  <si>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</si>
  <si>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</si>
  <si>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</si>
  <si>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</si>
  <si>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</si>
  <si>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</si>
  <si>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</si>
  <si>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</si>
  <si>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</si>
  <si>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</si>
  <si>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</si>
  <si>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</si>
  <si>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</si>
  <si>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</si>
  <si>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</si>
  <si>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</si>
  <si>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</si>
  <si>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</si>
  <si>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</si>
  <si>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</si>
  <si>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</si>
  <si>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</si>
  <si>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</si>
  <si>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</si>
  <si>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</si>
  <si>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</si>
  <si>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</si>
  <si>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</si>
  <si>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</si>
  <si>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</si>
  <si>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</si>
  <si>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</si>
  <si>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</si>
  <si>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</si>
  <si>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</si>
  <si>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</si>
  <si>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</si>
  <si>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</si>
  <si>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</si>
  <si>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</si>
  <si>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</si>
  <si>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</si>
  <si>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</si>
  <si>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</si>
  <si>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</si>
  <si>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</si>
  <si>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</si>
  <si>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</si>
  <si>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</si>
  <si>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</si>
  <si>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</si>
  <si>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</si>
  <si>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</si>
  <si>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</si>
  <si>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</si>
  <si>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</si>
  <si>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</si>
  <si>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</si>
  <si>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</si>
  <si>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</si>
  <si>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</si>
  <si>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</si>
  <si>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</si>
  <si>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</si>
  <si>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</si>
  <si>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</si>
  <si>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</si>
  <si>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</si>
  <si>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</si>
  <si>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</si>
  <si>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</si>
  <si>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</si>
  <si>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</si>
  <si>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</si>
  <si>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</si>
  <si>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</si>
  <si>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</si>
  <si>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</si>
  <si>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</si>
  <si>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</si>
  <si>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</si>
  <si>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</si>
  <si>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</si>
  <si>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</si>
  <si>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</si>
  <si>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</si>
  <si>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</si>
  <si>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</si>
  <si>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</si>
  <si>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</si>
  <si>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</si>
  <si>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</si>
  <si>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</si>
  <si>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</si>
  <si>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</si>
  <si>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</si>
  <si>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</si>
  <si>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</si>
  <si>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</si>
  <si>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</si>
  <si>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</si>
  <si>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</si>
  <si>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</si>
  <si>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</si>
  <si>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</si>
  <si>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</si>
  <si>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</si>
  <si>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</si>
  <si>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</si>
  <si>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</si>
  <si>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</si>
  <si>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</si>
  <si>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</si>
  <si>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</si>
  <si>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</si>
  <si>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</si>
  <si>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</si>
  <si>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</si>
  <si>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</si>
  <si>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</si>
  <si>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</si>
  <si>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</si>
  <si>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</si>
  <si>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</si>
  <si>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</si>
  <si>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</si>
  <si>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</si>
  <si>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</si>
  <si>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</si>
  <si>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</si>
  <si>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</si>
  <si>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</si>
  <si>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</si>
  <si>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</si>
  <si>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</si>
  <si>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</si>
  <si>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</si>
  <si>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</si>
  <si>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</si>
  <si>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</si>
  <si>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</si>
  <si>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</si>
  <si>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</si>
  <si>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</si>
  <si>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</si>
  <si>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</si>
  <si>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</si>
  <si>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</si>
  <si>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</si>
  <si>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</si>
  <si>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</si>
  <si>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</si>
  <si>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</si>
  <si>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</si>
  <si>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</si>
  <si>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</si>
  <si>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</si>
  <si>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</si>
  <si>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</si>
  <si>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</si>
  <si>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</si>
  <si>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</si>
  <si>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</si>
  <si>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</si>
  <si>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</si>
  <si>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</si>
  <si>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</si>
  <si>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</si>
  <si>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</si>
  <si>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</si>
  <si>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</si>
  <si>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</si>
  <si>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</si>
  <si>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</si>
  <si>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</si>
  <si>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</si>
  <si>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</si>
  <si>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</si>
  <si>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</si>
  <si>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</si>
  <si>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</si>
  <si>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</si>
  <si>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</si>
  <si>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</si>
  <si>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</si>
  <si>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</si>
  <si>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</si>
  <si>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</si>
  <si>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</si>
  <si>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</si>
  <si>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</si>
  <si>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</si>
  <si>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</si>
  <si>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</si>
  <si>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</si>
  <si>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</si>
  <si>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</si>
  <si>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</si>
  <si>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</si>
  <si>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</si>
  <si>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</si>
  <si>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</si>
  <si>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</si>
  <si>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</si>
  <si>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</si>
  <si>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</si>
  <si>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</si>
  <si>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</si>
  <si>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</si>
  <si>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</si>
  <si>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</si>
  <si>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</si>
  <si>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</si>
  <si>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</si>
  <si>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</si>
  <si>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</si>
  <si>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</si>
  <si>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</si>
  <si>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</si>
  <si>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</si>
  <si>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</si>
  <si>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</si>
  <si>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</si>
  <si>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</si>
  <si>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</si>
  <si>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</si>
  <si>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</si>
  <si>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</si>
  <si>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</si>
  <si>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</si>
  <si>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</si>
  <si>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</si>
  <si>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</si>
  <si>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</si>
  <si>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</si>
  <si>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</si>
  <si>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</si>
  <si>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</si>
  <si>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</si>
  <si>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</si>
  <si>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</si>
  <si>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</si>
  <si>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</si>
  <si>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</si>
  <si>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</si>
  <si>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</si>
  <si>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</si>
  <si>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</si>
  <si>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</si>
  <si>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</si>
  <si>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</si>
  <si>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</si>
  <si>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</si>
  <si>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</si>
  <si>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</si>
  <si>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</si>
  <si>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</si>
  <si>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</si>
  <si>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</si>
  <si>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</si>
  <si>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</si>
  <si>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</si>
  <si>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</si>
  <si>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</si>
  <si>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</si>
  <si>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</si>
  <si>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</si>
  <si>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</si>
  <si>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</si>
  <si>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</si>
  <si>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</si>
  <si>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</si>
  <si>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</si>
  <si>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</si>
  <si>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</si>
  <si>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</si>
  <si>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</si>
  <si>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</si>
  <si>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</si>
  <si>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</si>
  <si>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</si>
  <si>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</si>
  <si>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</si>
  <si>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</si>
  <si>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</si>
  <si>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</si>
  <si>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</si>
  <si>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</si>
  <si>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</si>
  <si>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</si>
  <si>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</si>
  <si>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</si>
  <si>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</si>
  <si>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</si>
  <si>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</si>
  <si>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</si>
  <si>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</si>
  <si>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</si>
  <si>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</si>
  <si>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</si>
  <si>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</si>
  <si>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</si>
  <si>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</si>
  <si>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</si>
  <si>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</si>
  <si>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</si>
  <si>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</si>
  <si>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</si>
  <si>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</si>
  <si>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</si>
  <si>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</si>
  <si>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</si>
  <si>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</si>
  <si>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</si>
  <si>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</si>
  <si>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</si>
  <si>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</si>
  <si>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</si>
  <si>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</si>
  <si>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</si>
  <si>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</si>
  <si>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</si>
  <si>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</si>
  <si>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</si>
  <si>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</si>
  <si>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</si>
  <si>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</si>
  <si>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</si>
  <si>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</si>
  <si>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</si>
  <si>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</si>
  <si>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</si>
  <si>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</si>
  <si>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</si>
  <si>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</si>
  <si>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</si>
  <si>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</si>
  <si>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</si>
  <si>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</si>
  <si>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</si>
  <si>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</si>
  <si>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</si>
  <si>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</si>
  <si>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</si>
  <si>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</si>
  <si>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</si>
  <si>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</si>
  <si>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</si>
  <si>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</si>
  <si>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</si>
  <si>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</si>
  <si>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</si>
  <si>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</si>
  <si>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</si>
  <si>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</si>
  <si>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</si>
  <si>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</si>
  <si>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</si>
  <si>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</si>
  <si>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</si>
  <si>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</si>
  <si>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</si>
  <si>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</si>
  <si>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</si>
  <si>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</si>
  <si>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</si>
  <si>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</si>
  <si>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</si>
  <si>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</si>
  <si>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</si>
  <si>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</si>
  <si>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</si>
  <si>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</si>
  <si>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</si>
  <si>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</si>
  <si>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</si>
  <si>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</si>
  <si>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</si>
  <si>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</si>
  <si>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</si>
  <si>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</si>
  <si>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</si>
  <si>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</si>
  <si>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</si>
  <si>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</si>
  <si>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</si>
  <si>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</si>
  <si>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</si>
  <si>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</si>
  <si>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</si>
  <si>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</si>
  <si>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</si>
  <si>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</si>
  <si>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</si>
  <si>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</si>
  <si>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</si>
  <si>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</si>
  <si>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</si>
  <si>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</si>
  <si>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</si>
  <si>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</si>
  <si>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</si>
  <si>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</si>
  <si>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</si>
  <si>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</si>
  <si>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</si>
  <si>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</si>
  <si>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</si>
  <si>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</si>
  <si>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</si>
  <si>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</si>
  <si>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</si>
  <si>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</si>
  <si>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</si>
  <si>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</si>
  <si>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</si>
  <si>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</si>
  <si>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</si>
  <si>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</si>
  <si>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</si>
  <si>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</si>
  <si>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</si>
  <si>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</si>
  <si>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</si>
  <si>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</si>
  <si>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</si>
  <si>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</si>
  <si>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</si>
  <si>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</si>
  <si>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</si>
  <si>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</si>
  <si>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</si>
  <si>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</si>
  <si>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</si>
  <si>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</si>
  <si>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</si>
  <si>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</si>
  <si>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</si>
  <si>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</si>
  <si>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</si>
  <si>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</si>
  <si>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</si>
  <si>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</si>
  <si>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</si>
  <si>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</si>
  <si>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</si>
  <si>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</si>
  <si>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</si>
  <si>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</si>
  <si>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</si>
  <si>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</si>
  <si>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</si>
  <si>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</si>
  <si>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</si>
  <si>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</si>
  <si>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</si>
  <si>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</si>
  <si>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</si>
  <si>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</si>
  <si>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</si>
  <si>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</si>
  <si>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</si>
  <si>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</si>
  <si>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</si>
  <si>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</si>
  <si>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</si>
  <si>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</si>
  <si>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</si>
  <si>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</si>
  <si>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</si>
  <si>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</si>
  <si>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</si>
  <si>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</si>
  <si>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</si>
  <si>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</si>
  <si>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</si>
  <si>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</si>
  <si>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</si>
  <si>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</si>
  <si>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</si>
  <si>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</si>
  <si>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</si>
  <si>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</si>
  <si>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</si>
  <si>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</si>
  <si>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</si>
  <si>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</si>
  <si>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</si>
  <si>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</si>
  <si>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</si>
  <si>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</si>
  <si>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</si>
  <si>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</si>
  <si>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</si>
  <si>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</si>
  <si>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</si>
  <si>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</si>
  <si>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</si>
  <si>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</si>
  <si>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</si>
  <si>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</si>
  <si>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</si>
  <si>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</si>
  <si>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</si>
  <si>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</si>
  <si>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</si>
  <si>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</si>
  <si>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</si>
  <si>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</si>
  <si>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</si>
  <si>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</si>
  <si>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</si>
  <si>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</si>
  <si>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</si>
  <si>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</si>
  <si>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</si>
  <si>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</si>
  <si>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</si>
  <si>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</si>
  <si>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</si>
  <si>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</si>
  <si>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</si>
  <si>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</si>
  <si>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</si>
  <si>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</si>
  <si>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</si>
  <si>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</si>
  <si>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</si>
  <si>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</si>
  <si>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</si>
  <si>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</si>
  <si>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</si>
  <si>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</si>
  <si>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</si>
  <si>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</si>
  <si>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</si>
  <si>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</si>
  <si>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</si>
  <si>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</si>
  <si>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</si>
  <si>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</si>
  <si>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</si>
  <si>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</si>
  <si>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</si>
  <si>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</si>
  <si>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</si>
  <si>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</si>
  <si>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</si>
  <si>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</si>
  <si>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</si>
  <si>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</si>
  <si>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</si>
  <si>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</si>
  <si>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</si>
  <si>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</si>
  <si>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</si>
  <si>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</si>
  <si>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</si>
  <si>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</si>
  <si>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</si>
  <si>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</si>
  <si>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</si>
  <si>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</si>
  <si>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</si>
  <si>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</si>
  <si>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</si>
  <si>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</si>
  <si>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</si>
  <si>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</si>
  <si>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</si>
  <si>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</si>
  <si>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</si>
  <si>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</si>
  <si>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</si>
  <si>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</si>
  <si>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</si>
  <si>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</si>
  <si>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</si>
  <si>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</si>
  <si>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</si>
  <si>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</si>
  <si>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</si>
  <si>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</si>
  <si>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</si>
  <si>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</si>
  <si>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</si>
  <si>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</si>
  <si>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</si>
  <si>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</si>
  <si>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</si>
  <si>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</si>
  <si>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</si>
  <si>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</si>
  <si>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</si>
  <si>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</si>
  <si>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</si>
  <si>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</si>
  <si>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</si>
  <si>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</si>
  <si>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</si>
  <si>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</si>
  <si>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</si>
  <si>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</si>
  <si>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</si>
  <si>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</si>
  <si>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</si>
  <si>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</si>
  <si>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</si>
  <si>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</si>
  <si>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</si>
  <si>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</si>
  <si>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</si>
  <si>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</si>
  <si>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</si>
  <si>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</si>
  <si>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</si>
  <si>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</si>
  <si>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</si>
  <si>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</si>
  <si>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</si>
  <si>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</si>
  <si>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</si>
  <si>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</si>
  <si>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</si>
  <si>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</si>
  <si>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</si>
  <si>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</si>
  <si>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</si>
  <si>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</si>
  <si>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</si>
  <si>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</si>
  <si>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</si>
  <si>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</si>
  <si>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</si>
  <si>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</si>
  <si>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</si>
  <si>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</si>
  <si>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</si>
  <si>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</si>
  <si>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</si>
  <si>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</si>
  <si>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</si>
  <si>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</si>
  <si>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</si>
  <si>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</si>
  <si>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</si>
  <si>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</si>
  <si>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</si>
  <si>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</si>
  <si>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</si>
  <si>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</si>
  <si>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</si>
  <si>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</si>
  <si>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</si>
  <si>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</si>
  <si>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</si>
  <si>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</si>
  <si>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</si>
  <si>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</si>
  <si>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</si>
  <si>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</si>
  <si>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</si>
  <si>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</si>
  <si>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</si>
  <si>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</si>
  <si>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</si>
  <si>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</si>
  <si>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</si>
  <si>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</si>
  <si>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</si>
  <si>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</si>
  <si>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</si>
  <si>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</si>
  <si>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</si>
  <si>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</si>
  <si>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</si>
  <si>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</si>
  <si>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</si>
  <si>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</si>
  <si>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</si>
  <si>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</si>
  <si>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</si>
  <si>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</si>
  <si>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</si>
  <si>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</si>
  <si>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</si>
  <si>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</si>
  <si>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</si>
  <si>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</si>
  <si>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</si>
  <si>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</si>
  <si>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</si>
  <si>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</si>
  <si>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</si>
  <si>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</si>
  <si>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</si>
  <si>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</si>
  <si>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</si>
  <si>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</si>
  <si>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</si>
  <si>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</si>
  <si>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</si>
  <si>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</si>
  <si>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</si>
  <si>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</si>
  <si>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</si>
  <si>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</si>
  <si>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</si>
  <si>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</si>
  <si>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</si>
  <si>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</si>
  <si>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</si>
  <si>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</si>
  <si>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</si>
  <si>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</si>
  <si>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</si>
  <si>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</si>
  <si>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</si>
  <si>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</si>
  <si>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</si>
  <si>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</si>
  <si>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</si>
  <si>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</si>
  <si>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</si>
  <si>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</si>
  <si>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</si>
  <si>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</si>
  <si>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</si>
  <si>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</si>
  <si>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</si>
  <si>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</si>
  <si>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</si>
  <si>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</si>
  <si>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</si>
  <si>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</si>
  <si>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</si>
  <si>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</si>
  <si>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</si>
  <si>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</si>
  <si>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</si>
  <si>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</si>
  <si>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</si>
  <si>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</si>
  <si>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</si>
  <si>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</si>
  <si>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</si>
  <si>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</si>
  <si>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</si>
  <si>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</si>
  <si>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</si>
  <si>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</si>
  <si>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</si>
  <si>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</si>
  <si>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</si>
  <si>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</si>
  <si>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</si>
  <si>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</si>
  <si>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</si>
  <si>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</si>
  <si>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</si>
  <si>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</si>
  <si>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</si>
  <si>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</si>
  <si>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</si>
  <si>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</si>
  <si>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</si>
  <si>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</si>
  <si>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</si>
  <si>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</si>
  <si>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</si>
  <si>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</si>
  <si>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</si>
  <si>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</si>
  <si>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</si>
  <si>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</si>
  <si>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</si>
  <si>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</si>
  <si>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</si>
  <si>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</si>
  <si>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</si>
  <si>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</si>
  <si>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</si>
  <si>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</si>
  <si>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</si>
  <si>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</si>
  <si>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</si>
  <si>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</si>
  <si>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</si>
  <si>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</si>
  <si>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</si>
  <si>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</si>
  <si>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</si>
  <si>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</si>
  <si>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</si>
  <si>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</si>
  <si>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</si>
  <si>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</si>
  <si>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</si>
  <si>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</si>
  <si>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</si>
  <si>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</si>
  <si>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</si>
  <si>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</si>
  <si>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</si>
  <si>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</si>
  <si>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</si>
  <si>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</si>
  <si>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</si>
  <si>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</si>
  <si>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</si>
  <si>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</si>
  <si>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</si>
  <si>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</si>
  <si>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</si>
  <si>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</si>
  <si>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</si>
  <si>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</si>
  <si>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</si>
  <si>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</si>
  <si>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</si>
  <si>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</si>
  <si>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</si>
  <si>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</si>
  <si>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</si>
  <si>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</si>
  <si>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</si>
  <si>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</si>
  <si>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</si>
  <si>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</si>
  <si>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</si>
  <si>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</si>
  <si>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</si>
  <si>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</si>
  <si>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</si>
  <si>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</si>
  <si>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</si>
  <si>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</si>
  <si>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</si>
  <si>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</si>
  <si>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</si>
  <si>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</si>
  <si>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</si>
  <si>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</si>
  <si>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</si>
  <si>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</si>
  <si>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</si>
  <si>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</si>
  <si>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</si>
  <si>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</si>
  <si>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</si>
  <si>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</si>
  <si>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</si>
  <si>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</si>
  <si>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</si>
  <si>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</si>
  <si>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</si>
  <si>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</si>
  <si>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</si>
  <si>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</si>
  <si>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</si>
  <si>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</si>
  <si>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</si>
  <si>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</si>
  <si>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</si>
  <si>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</si>
  <si>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</si>
  <si>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</si>
  <si>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</si>
  <si>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</si>
  <si>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</si>
  <si>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</si>
  <si>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</si>
  <si>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</si>
  <si>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</si>
  <si>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</si>
  <si>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</si>
  <si>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</si>
  <si>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</si>
  <si>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</si>
  <si>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</si>
  <si>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</si>
  <si>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</si>
  <si>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</si>
  <si>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</si>
  <si>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</si>
  <si>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</si>
  <si>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</si>
  <si>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</si>
  <si>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</si>
  <si>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</si>
  <si>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</si>
  <si>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</si>
  <si>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</si>
  <si>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</si>
  <si>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</si>
  <si>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</si>
  <si>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</si>
  <si>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</si>
  <si>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</si>
  <si>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</si>
  <si>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</si>
  <si>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</si>
  <si>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</si>
  <si>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</si>
  <si>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</si>
  <si>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</si>
  <si>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</si>
  <si>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</si>
  <si>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</si>
  <si>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</si>
  <si>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</si>
  <si>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</si>
  <si>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</si>
  <si>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</si>
  <si>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</si>
  <si>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</si>
  <si>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</si>
  <si>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</si>
  <si>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</si>
  <si>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</si>
  <si>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</si>
  <si>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</si>
  <si>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</si>
  <si>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</si>
  <si>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</si>
  <si>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</si>
  <si>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</si>
  <si>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</si>
  <si>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</si>
  <si>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</si>
  <si>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</si>
  <si>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</si>
  <si>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</si>
  <si>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</si>
  <si>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</si>
  <si>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</si>
  <si>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</si>
  <si>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</si>
  <si>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</si>
  <si>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</si>
  <si>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</si>
  <si>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</si>
  <si>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</si>
  <si>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</si>
  <si>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</si>
  <si>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</si>
  <si>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</si>
  <si>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</si>
  <si>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</si>
  <si>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</si>
  <si>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</si>
  <si>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</si>
  <si>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</si>
  <si>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</si>
  <si>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</si>
  <si>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</si>
  <si>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</si>
  <si>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</si>
  <si>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</si>
  <si>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</si>
  <si>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</si>
  <si>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</si>
  <si>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</si>
  <si>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</si>
  <si>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</si>
  <si>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</si>
  <si>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</si>
  <si>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</si>
  <si>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</si>
  <si>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</si>
  <si>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</si>
  <si>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</si>
  <si>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</si>
  <si>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</si>
  <si>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</si>
  <si>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</si>
  <si>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</si>
  <si>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</si>
  <si>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</si>
  <si>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</si>
  <si>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</si>
  <si>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</si>
  <si>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</si>
  <si>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</si>
  <si>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</si>
  <si>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</si>
  <si>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</si>
  <si>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</si>
  <si>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</si>
  <si>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</si>
  <si>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</si>
  <si>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</si>
  <si>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</si>
  <si>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</si>
  <si>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</si>
  <si>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</si>
  <si>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</si>
  <si>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</si>
  <si>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</si>
  <si>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</si>
  <si>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</si>
  <si>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</si>
  <si>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</si>
  <si>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</si>
  <si>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</si>
  <si>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</si>
  <si>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</si>
  <si>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</si>
  <si>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</si>
  <si>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</si>
  <si>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</si>
  <si>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</si>
  <si>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</si>
  <si>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</si>
  <si>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</si>
  <si>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</si>
  <si>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</si>
  <si>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</si>
  <si>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</si>
  <si>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</si>
  <si>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</si>
  <si>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</si>
  <si>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</si>
  <si>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</si>
  <si>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</si>
  <si>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</si>
  <si>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</si>
  <si>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</si>
  <si>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</si>
  <si>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</si>
  <si>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</si>
  <si>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</si>
  <si>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</si>
  <si>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</si>
  <si>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</si>
  <si>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</si>
  <si>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</si>
  <si>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</si>
  <si>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</si>
  <si>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</si>
  <si>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</si>
  <si>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</si>
  <si>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</si>
  <si>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</si>
  <si>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</si>
  <si>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</si>
  <si>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</si>
  <si>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</si>
  <si>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</si>
  <si>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</si>
  <si>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</si>
  <si>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</si>
  <si>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</si>
  <si>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</si>
  <si>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</si>
  <si>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</si>
  <si>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</si>
  <si>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</si>
  <si>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</si>
  <si>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</si>
  <si>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</si>
  <si>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</si>
  <si>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</si>
  <si>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</si>
  <si>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</si>
  <si>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</si>
  <si>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</si>
  <si>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</si>
  <si>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</si>
  <si>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</si>
  <si>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</si>
  <si>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</si>
  <si>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</si>
  <si>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</si>
  <si>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</si>
  <si>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</si>
  <si>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</si>
  <si>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</si>
  <si>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</si>
  <si>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</si>
  <si>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</si>
  <si>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</si>
  <si>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</si>
  <si>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</si>
  <si>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</si>
  <si>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</si>
  <si>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</si>
  <si>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</si>
  <si>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</si>
  <si>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</si>
  <si>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</si>
  <si>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</si>
  <si>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</si>
  <si>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</si>
  <si>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</si>
  <si>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</si>
  <si>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</si>
  <si>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</si>
  <si>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</si>
  <si>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</si>
  <si>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</si>
  <si>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</si>
  <si>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</si>
  <si>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</si>
  <si>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</si>
  <si>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</si>
  <si>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</si>
  <si>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</si>
  <si>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</si>
  <si>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</si>
  <si>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</si>
  <si>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</si>
  <si>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</si>
  <si>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</si>
  <si>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</si>
  <si>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</si>
  <si>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</si>
  <si>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</si>
  <si>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</si>
  <si>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</si>
  <si>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</si>
  <si>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</si>
  <si>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</si>
  <si>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</si>
  <si>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</si>
  <si>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</si>
  <si>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</si>
  <si>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</si>
  <si>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</si>
  <si>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</si>
  <si>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</si>
  <si>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</si>
  <si>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</si>
  <si>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</si>
  <si>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</si>
  <si>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</si>
  <si>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</si>
  <si>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</si>
  <si>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</si>
  <si>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</si>
  <si>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</si>
  <si>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</si>
  <si>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</si>
  <si>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</si>
  <si>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</si>
  <si>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</si>
  <si>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</si>
  <si>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</si>
  <si>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</si>
  <si>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</si>
  <si>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</si>
  <si>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</si>
  <si>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</si>
  <si>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</si>
  <si>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</si>
  <si>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</si>
  <si>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</si>
  <si>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</si>
  <si>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</si>
  <si>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</si>
  <si>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</si>
  <si>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</si>
  <si>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</si>
  <si>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</si>
  <si>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</si>
  <si>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</si>
  <si>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</si>
  <si>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</si>
  <si>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</si>
  <si>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</si>
  <si>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</si>
  <si>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</si>
  <si>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</si>
  <si>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</si>
  <si>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</si>
  <si>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</si>
  <si>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</si>
  <si>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</si>
  <si>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</si>
  <si>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</si>
  <si>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</si>
  <si>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</si>
  <si>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</si>
  <si>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</si>
  <si>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</si>
  <si>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</si>
  <si>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</si>
  <si>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</si>
  <si>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</si>
  <si>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</si>
  <si>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</si>
  <si>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</si>
  <si>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</si>
  <si>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</si>
  <si>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</si>
  <si>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</si>
  <si>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</si>
  <si>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</si>
  <si>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</si>
  <si>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</si>
  <si>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</si>
  <si>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</si>
  <si>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</si>
  <si>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</si>
  <si>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</si>
  <si>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</si>
  <si>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</si>
  <si>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</si>
  <si>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</si>
  <si>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</si>
  <si>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</si>
  <si>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</si>
  <si>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</si>
  <si>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</si>
  <si>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</si>
  <si>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</si>
  <si>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</si>
  <si>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</si>
  <si>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</si>
  <si>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</si>
  <si>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</si>
  <si>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</si>
  <si>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</si>
  <si>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</si>
  <si>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</si>
  <si>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</si>
  <si>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</si>
  <si>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</si>
  <si>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</si>
  <si>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</si>
  <si>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</si>
  <si>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</si>
  <si>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</si>
  <si>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</si>
  <si>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</si>
  <si>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</si>
  <si>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</si>
  <si>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</si>
  <si>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</si>
  <si>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</si>
  <si>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</si>
  <si>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</si>
  <si>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</si>
  <si>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</si>
  <si>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</si>
  <si>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</si>
  <si>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</si>
  <si>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</si>
  <si>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</si>
  <si>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</si>
  <si>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</si>
  <si>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</si>
  <si>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</si>
  <si>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</si>
  <si>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</si>
  <si>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</si>
  <si>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</si>
  <si>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</si>
  <si>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</si>
  <si>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</si>
  <si>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</si>
  <si>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</si>
  <si>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</si>
  <si>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</si>
  <si>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</si>
  <si>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</si>
  <si>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</si>
  <si>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</si>
  <si>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</si>
  <si>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</si>
  <si>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</si>
  <si>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</si>
  <si>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</si>
  <si>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</si>
  <si>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</si>
  <si>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</si>
  <si>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</si>
  <si>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</si>
  <si>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</si>
  <si>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</si>
  <si>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</si>
  <si>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</si>
  <si>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</si>
  <si>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</si>
  <si>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</si>
  <si>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</si>
  <si>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</si>
  <si>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</si>
  <si>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</si>
  <si>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</si>
  <si>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</si>
  <si>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</si>
  <si>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</si>
  <si>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</si>
  <si>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</si>
  <si>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</si>
  <si>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</si>
  <si>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</si>
  <si>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</si>
  <si>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</si>
  <si>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</si>
  <si>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</si>
  <si>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</si>
  <si>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</si>
  <si>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</si>
  <si>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</si>
  <si>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</si>
  <si>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</si>
  <si>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</si>
  <si>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</si>
  <si>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</si>
  <si>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</si>
  <si>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</si>
  <si>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</si>
  <si>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</si>
  <si>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</si>
  <si>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</si>
  <si>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</si>
  <si>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</si>
  <si>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</si>
  <si>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</si>
  <si>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</si>
  <si>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</si>
  <si>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</si>
  <si>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</si>
  <si>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</si>
  <si>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</si>
  <si>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</si>
  <si>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</si>
  <si>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</si>
  <si>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</si>
  <si>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</si>
  <si>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</si>
  <si>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</si>
  <si>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</si>
  <si>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</si>
  <si>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</si>
  <si>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</si>
  <si>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</si>
  <si>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</si>
  <si>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</si>
  <si>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</si>
  <si>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</si>
  <si>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</si>
  <si>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</si>
  <si>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</si>
  <si>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</si>
  <si>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</si>
  <si>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</si>
  <si>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</si>
  <si>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</si>
  <si>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</si>
  <si>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</si>
  <si>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</si>
  <si>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</si>
  <si>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</si>
  <si>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</si>
  <si>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</si>
  <si>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</si>
  <si>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</si>
  <si>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</si>
  <si>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</si>
  <si>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</si>
  <si>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</si>
  <si>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</si>
  <si>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</si>
  <si>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</si>
  <si>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</si>
  <si>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</si>
  <si>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</si>
  <si>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</si>
  <si>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</si>
  <si>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</si>
  <si>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</si>
  <si>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</si>
  <si>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</si>
  <si>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</si>
  <si>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</si>
  <si>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</si>
  <si>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</si>
  <si>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</si>
  <si>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</si>
  <si>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</si>
  <si>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</si>
  <si>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</si>
  <si>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</si>
  <si>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</si>
  <si>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</si>
  <si>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</si>
  <si>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</si>
  <si>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</si>
  <si>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</si>
  <si>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</si>
  <si>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</si>
  <si>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</si>
  <si>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</si>
  <si>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</si>
  <si>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</si>
  <si>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</si>
  <si>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</si>
  <si>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</si>
  <si>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</si>
  <si>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</si>
  <si>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</si>
  <si>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</si>
  <si>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</si>
  <si>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</si>
  <si>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</si>
  <si>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</si>
  <si>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</si>
  <si>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</si>
  <si>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</si>
  <si>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</si>
  <si>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</si>
  <si>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</si>
  <si>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</si>
  <si>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</si>
  <si>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</si>
  <si>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</si>
  <si>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</si>
  <si>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</si>
  <si>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</si>
  <si>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</si>
  <si>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</si>
  <si>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</si>
  <si>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</si>
  <si>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</si>
  <si>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</si>
  <si>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</si>
  <si>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</si>
  <si>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</si>
  <si>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</si>
  <si>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</si>
  <si>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</si>
  <si>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</si>
  <si>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</si>
  <si>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</si>
  <si>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</si>
  <si>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</si>
  <si>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</si>
  <si>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</si>
  <si>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</si>
  <si>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</si>
  <si>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</si>
  <si>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</si>
  <si>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</si>
  <si>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</si>
  <si>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</si>
  <si>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</si>
  <si>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</si>
  <si>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</si>
  <si>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</si>
  <si>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</si>
  <si>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</si>
  <si>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</si>
  <si>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</si>
  <si>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</si>
  <si>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</si>
  <si>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</si>
  <si>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</si>
  <si>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</si>
  <si>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</si>
  <si>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</si>
  <si>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</si>
  <si>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</si>
  <si>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</si>
  <si>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</si>
  <si>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</si>
  <si>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</si>
  <si>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</si>
  <si>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</si>
  <si>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</si>
  <si>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</si>
  <si>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</si>
  <si>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</si>
  <si>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</si>
  <si>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</si>
  <si>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</si>
  <si>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</si>
  <si>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</si>
  <si>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</si>
  <si>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</si>
  <si>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</si>
  <si>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</si>
  <si>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</si>
  <si>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</si>
  <si>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</si>
  <si>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</si>
  <si>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</si>
  <si>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</si>
  <si>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</si>
  <si>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</si>
  <si>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</si>
  <si>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</si>
  <si>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</si>
  <si>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</si>
  <si>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</si>
  <si>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</si>
  <si>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</si>
  <si>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</si>
  <si>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</si>
  <si>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</si>
  <si>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</si>
  <si>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</si>
  <si>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</si>
  <si>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</si>
  <si>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</si>
  <si>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</si>
  <si>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</si>
  <si>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</si>
  <si>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</si>
  <si>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</si>
  <si>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</si>
  <si>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</si>
  <si>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</si>
  <si>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</si>
  <si>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</si>
  <si>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</si>
  <si>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</si>
  <si>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</si>
  <si>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</si>
  <si>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</si>
  <si>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</si>
  <si>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</si>
  <si>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</si>
  <si>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</si>
  <si>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</si>
  <si>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</si>
  <si>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</si>
  <si>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</si>
  <si>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</si>
  <si>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</si>
  <si>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</si>
  <si>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</si>
  <si>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</si>
  <si>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</si>
  <si>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</si>
  <si>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</si>
  <si>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</si>
  <si>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</si>
  <si>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</si>
  <si>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</si>
  <si>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</si>
  <si>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</si>
  <si>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</si>
  <si>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</si>
  <si>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</si>
  <si>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</si>
  <si>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</si>
  <si>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</si>
  <si>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</si>
  <si>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</si>
  <si>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</si>
  <si>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</si>
  <si>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</si>
  <si>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</si>
  <si>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</si>
  <si>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</si>
  <si>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</si>
  <si>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</si>
  <si>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</si>
  <si>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</si>
  <si>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</si>
  <si>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</si>
  <si>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</si>
  <si>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</si>
  <si>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</si>
  <si>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</si>
  <si>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</si>
  <si>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</si>
  <si>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</si>
  <si>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</si>
  <si>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</si>
  <si>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</si>
  <si>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</si>
  <si>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</si>
  <si>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</si>
  <si>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</si>
  <si>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</si>
  <si>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</si>
  <si>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</si>
  <si>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</si>
  <si>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</si>
  <si>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</si>
  <si>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</si>
  <si>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</si>
  <si>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</si>
  <si>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</si>
  <si>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</si>
  <si>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</si>
  <si>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</si>
  <si>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</si>
  <si>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</si>
  <si>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</si>
  <si>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</si>
  <si>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</si>
  <si>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</si>
  <si>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</si>
  <si>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</si>
  <si>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</si>
  <si>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</si>
  <si>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</si>
  <si>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</si>
  <si>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</si>
  <si>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</si>
  <si>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</si>
  <si>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</si>
  <si>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</si>
  <si>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</si>
  <si>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</si>
  <si>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</si>
  <si>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</si>
  <si>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</si>
  <si>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</si>
  <si>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</si>
  <si>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</si>
  <si>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</si>
  <si>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</si>
  <si>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</si>
  <si>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</si>
  <si>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</si>
  <si>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</si>
  <si>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</si>
  <si>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</si>
  <si>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</si>
  <si>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</si>
  <si>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</si>
  <si>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</si>
  <si>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</si>
  <si>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</si>
  <si>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</si>
  <si>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</si>
  <si>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</si>
  <si>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</si>
  <si>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</si>
  <si>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</si>
  <si>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</si>
  <si>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</si>
  <si>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</si>
  <si>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</si>
  <si>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</si>
  <si>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</si>
  <si>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</si>
  <si>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</si>
  <si>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</si>
  <si>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</si>
  <si>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</si>
  <si>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</si>
  <si>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</si>
  <si>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</si>
  <si>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</si>
  <si>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</si>
  <si>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</si>
  <si>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</si>
  <si>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</si>
  <si>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</si>
  <si>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</si>
  <si>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</si>
  <si>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</si>
  <si>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</si>
  <si>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</si>
  <si>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</si>
  <si>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</si>
  <si>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</si>
  <si>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</si>
  <si>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</si>
  <si>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</si>
  <si>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</si>
  <si>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</si>
  <si>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</si>
  <si>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</si>
  <si>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</si>
  <si>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</si>
  <si>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</si>
  <si>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</si>
  <si>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</si>
  <si>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</si>
  <si>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</si>
  <si>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</si>
  <si>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</si>
  <si>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</si>
  <si>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</si>
  <si>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</si>
  <si>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</si>
  <si>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</si>
  <si>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</si>
  <si>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</si>
  <si>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</si>
  <si>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</si>
  <si>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</si>
  <si>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</si>
  <si>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</si>
  <si>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</si>
  <si>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</si>
  <si>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</si>
  <si>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</si>
  <si>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</si>
  <si>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</si>
  <si>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</si>
  <si>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</si>
  <si>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</si>
  <si>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</si>
  <si>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</si>
  <si>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</si>
  <si>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</si>
  <si>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</si>
  <si>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</si>
  <si>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</si>
  <si>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</si>
  <si>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</si>
  <si>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</si>
  <si>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</si>
  <si>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</si>
  <si>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</si>
  <si>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</si>
  <si>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</si>
  <si>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</si>
  <si>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</si>
  <si>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</si>
  <si>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</si>
  <si>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</si>
  <si>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</si>
  <si>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</si>
  <si>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</si>
  <si>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</si>
  <si>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</si>
  <si>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</si>
  <si>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</si>
  <si>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</si>
  <si>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</si>
  <si>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</si>
  <si>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</si>
  <si>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</si>
  <si>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</si>
  <si>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</si>
  <si>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</si>
  <si>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</si>
  <si>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</si>
  <si>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</si>
  <si>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</si>
  <si>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</si>
  <si>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</si>
  <si>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</si>
  <si>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</si>
  <si>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</si>
  <si>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</si>
  <si>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</si>
  <si>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</si>
  <si>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</si>
  <si>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</si>
  <si>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</si>
  <si>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</si>
  <si>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</si>
  <si>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</si>
  <si>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</si>
  <si>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</si>
  <si>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</si>
  <si>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</si>
  <si>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</si>
  <si>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</si>
  <si>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</si>
  <si>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</si>
  <si>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</si>
  <si>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</si>
  <si>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</si>
  <si>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</si>
  <si>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</si>
  <si>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</si>
  <si>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</si>
  <si>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</si>
  <si>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</si>
  <si>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</si>
  <si>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</si>
  <si>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</si>
  <si>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</si>
  <si>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</si>
  <si>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</si>
  <si>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</si>
  <si>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</si>
  <si>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</si>
  <si>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</si>
  <si>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</si>
  <si>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</si>
  <si>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</si>
  <si>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</si>
  <si>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</si>
  <si>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</si>
  <si>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</si>
  <si>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</si>
  <si>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</si>
  <si>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</si>
  <si>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</si>
  <si>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</si>
  <si>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</si>
  <si>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</si>
  <si>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</si>
  <si>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</si>
  <si>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</si>
  <si>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</si>
  <si>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</si>
  <si>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</si>
  <si>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</si>
  <si>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</si>
  <si>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</si>
  <si>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</si>
  <si>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</si>
  <si>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</si>
  <si>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</si>
  <si>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</si>
  <si>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</si>
  <si>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</si>
  <si>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</si>
  <si>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</si>
  <si>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</si>
  <si>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</si>
  <si>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</si>
  <si>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</si>
  <si>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</si>
  <si>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</si>
  <si>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</si>
  <si>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</si>
  <si>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</si>
  <si>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</si>
  <si>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</si>
  <si>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</si>
  <si>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</si>
  <si>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</si>
  <si>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</si>
  <si>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</si>
  <si>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</si>
  <si>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</si>
  <si>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</si>
  <si>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</si>
  <si>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</si>
  <si>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</si>
  <si>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</si>
  <si>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</si>
  <si>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</si>
  <si>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</si>
  <si>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</si>
  <si>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</si>
  <si>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</si>
  <si>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</si>
  <si>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</si>
  <si>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</si>
  <si>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</si>
  <si>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</si>
  <si>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</si>
  <si>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</si>
  <si>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</si>
  <si>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</si>
  <si>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</si>
  <si>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</si>
  <si>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</si>
  <si>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</si>
  <si>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</si>
  <si>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</si>
  <si>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</si>
  <si>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</si>
  <si>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</si>
  <si>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</si>
  <si>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</si>
  <si>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</si>
  <si>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</si>
  <si>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</si>
  <si>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</si>
  <si>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</si>
  <si>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</si>
  <si>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</si>
  <si>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</si>
  <si>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</si>
  <si>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</si>
  <si>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</si>
  <si>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</si>
  <si>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</si>
  <si>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</si>
  <si>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</si>
  <si>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</si>
  <si>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</si>
  <si>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</si>
  <si>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</si>
  <si>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</si>
  <si>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</si>
  <si>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</si>
  <si>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</si>
  <si>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</si>
  <si>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</si>
  <si>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</si>
  <si>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</si>
  <si>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</si>
  <si>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</si>
  <si>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</si>
  <si>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</si>
  <si>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</si>
  <si>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</si>
  <si>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</si>
  <si>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</si>
  <si>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</si>
  <si>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</si>
  <si>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</si>
  <si>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</si>
  <si>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</si>
  <si>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</si>
  <si>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</si>
  <si>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</si>
  <si>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</si>
  <si>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</si>
  <si>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</si>
  <si>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</si>
  <si>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</si>
  <si>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</si>
  <si>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</si>
  <si>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</si>
  <si>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</si>
  <si>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</si>
  <si>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</si>
  <si>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</si>
  <si>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</si>
  <si>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</si>
  <si>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</si>
  <si>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</si>
  <si>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</si>
  <si>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</si>
  <si>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</si>
  <si>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</si>
  <si>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</si>
  <si>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</si>
  <si>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</si>
  <si>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</si>
  <si>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</si>
  <si>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</si>
  <si>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</si>
  <si>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</si>
  <si>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</si>
  <si>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</si>
  <si>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</si>
  <si>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</si>
  <si>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</si>
  <si>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</si>
  <si>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</si>
  <si>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</si>
  <si>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</si>
  <si>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</si>
  <si>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</si>
  <si>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</si>
  <si>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</si>
  <si>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</si>
  <si>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</si>
  <si>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</si>
  <si>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</si>
  <si>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</si>
  <si>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</si>
  <si>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</si>
  <si>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</si>
  <si>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</si>
  <si>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</si>
  <si>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</si>
  <si>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</si>
  <si>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</si>
  <si>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</si>
  <si>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</si>
  <si>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</si>
  <si>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</si>
  <si>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</si>
  <si>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</si>
  <si>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</si>
  <si>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</si>
  <si>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</si>
  <si>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</si>
  <si>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</si>
  <si>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</si>
  <si>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</si>
  <si>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</si>
  <si>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</si>
  <si>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</si>
  <si>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</si>
  <si>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</si>
  <si>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</si>
  <si>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</si>
  <si>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</si>
  <si>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</si>
  <si>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</si>
  <si>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</si>
  <si>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</si>
  <si>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</si>
  <si>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</si>
  <si>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</si>
  <si>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</si>
  <si>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</si>
  <si>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</si>
  <si>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</si>
  <si>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</si>
  <si>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</si>
  <si>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</si>
  <si>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</si>
  <si>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</si>
  <si>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</si>
  <si>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</si>
  <si>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</si>
  <si>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</si>
  <si>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</si>
  <si>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</si>
  <si>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</si>
  <si>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</si>
  <si>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</si>
  <si>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</si>
  <si>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</si>
  <si>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</si>
  <si>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</si>
  <si>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</si>
  <si>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</si>
  <si>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</si>
  <si>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</si>
  <si>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</si>
  <si>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</si>
  <si>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</si>
  <si>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</si>
  <si>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</si>
  <si>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</si>
  <si>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</si>
  <si>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</si>
  <si>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</si>
  <si>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</si>
  <si>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</si>
  <si>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</si>
  <si>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</si>
  <si>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</si>
  <si>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</si>
  <si>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</si>
  <si>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</si>
  <si>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</si>
  <si>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</si>
  <si>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</si>
  <si>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</si>
  <si>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</si>
  <si>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</si>
  <si>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</si>
  <si>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</si>
  <si>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</si>
  <si>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</si>
  <si>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</si>
  <si>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</si>
  <si>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</si>
  <si>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</si>
  <si>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</si>
  <si>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</si>
  <si>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</si>
  <si>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</si>
  <si>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</si>
  <si>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</si>
  <si>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</si>
  <si>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</si>
  <si>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</si>
  <si>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</si>
  <si>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</si>
  <si>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</si>
  <si>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</si>
  <si>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</si>
  <si>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</si>
  <si>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</si>
  <si>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</si>
  <si>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</si>
  <si>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</si>
  <si>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</si>
  <si>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</si>
  <si>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</si>
  <si>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</si>
  <si>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</si>
  <si>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</si>
  <si>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</si>
  <si>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</si>
  <si>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</si>
  <si>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</si>
  <si>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</si>
  <si>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</si>
  <si>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</si>
  <si>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</si>
  <si>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</si>
  <si>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</si>
  <si>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</si>
  <si>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</si>
  <si>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</si>
  <si>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</si>
  <si>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</si>
  <si>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</si>
  <si>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</si>
  <si>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</si>
  <si>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</si>
  <si>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</si>
  <si>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</si>
  <si>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</si>
  <si>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</si>
  <si>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</si>
  <si>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</si>
  <si>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</si>
  <si>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</si>
  <si>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</si>
  <si>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</si>
  <si>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</si>
  <si>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</si>
  <si>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</si>
  <si>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</si>
  <si>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</si>
  <si>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</si>
  <si>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</si>
  <si>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</si>
  <si>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</si>
  <si>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</si>
  <si>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</si>
  <si>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</si>
  <si>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</si>
  <si>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</si>
  <si>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</si>
  <si>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</si>
  <si>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</si>
  <si>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</si>
  <si>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</si>
  <si>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</si>
  <si>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</si>
  <si>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</si>
  <si>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</si>
  <si>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</si>
  <si>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</si>
  <si>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</si>
  <si>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</si>
  <si>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</si>
  <si>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</si>
  <si>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</si>
  <si>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</si>
  <si>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</si>
  <si>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</si>
  <si>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</si>
  <si>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</si>
  <si>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</si>
  <si>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</si>
  <si>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</si>
  <si>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</si>
  <si>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</si>
  <si>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</si>
  <si>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</si>
  <si>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</si>
  <si>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</si>
  <si>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</si>
  <si>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</si>
  <si>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</si>
  <si>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</si>
  <si>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</si>
  <si>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</si>
  <si>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</si>
  <si>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</si>
  <si>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</si>
  <si>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</si>
  <si>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</si>
  <si>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</si>
  <si>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</si>
  <si>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</si>
  <si>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</si>
  <si>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</si>
  <si>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</si>
  <si>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</si>
  <si>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</si>
  <si>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</si>
  <si>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</si>
  <si>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</si>
  <si>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</si>
  <si>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</si>
  <si>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</si>
  <si>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</si>
  <si>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</si>
  <si>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</si>
  <si>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</si>
  <si>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</si>
  <si>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</si>
  <si>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</si>
  <si>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</si>
  <si>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</si>
  <si>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</si>
  <si>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</si>
  <si>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</si>
  <si>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</si>
  <si>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</si>
  <si>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</si>
  <si>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</si>
  <si>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</si>
  <si>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</si>
  <si>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</si>
  <si>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</si>
  <si>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</si>
  <si>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</si>
  <si>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</si>
  <si>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</si>
  <si>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</si>
  <si>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</si>
  <si>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</si>
  <si>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</si>
  <si>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</si>
  <si>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</si>
  <si>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</si>
  <si>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</si>
  <si>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</si>
  <si>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</si>
  <si>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</si>
  <si>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</si>
  <si>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</si>
  <si>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</si>
  <si>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</si>
  <si>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</si>
  <si>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</si>
  <si>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</si>
  <si>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</si>
  <si>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</si>
  <si>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</si>
  <si>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</si>
  <si>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</si>
  <si>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</si>
  <si>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</si>
  <si>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</si>
  <si>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</si>
  <si>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</si>
  <si>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</si>
  <si>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</si>
  <si>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</si>
  <si>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</si>
  <si>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</si>
  <si>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</si>
  <si>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</si>
  <si>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</si>
  <si>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</si>
  <si>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</si>
  <si>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</si>
  <si>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</si>
  <si>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</si>
  <si>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</si>
  <si>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</si>
  <si>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</si>
  <si>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</si>
  <si>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</si>
  <si>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</si>
  <si>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</si>
  <si>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</si>
  <si>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</si>
  <si>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</si>
  <si>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</si>
  <si>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</si>
  <si>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</si>
  <si>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</si>
  <si>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</si>
  <si>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</si>
  <si>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</si>
  <si>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</si>
  <si>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</si>
  <si>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</si>
  <si>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</si>
  <si>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</si>
  <si>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</si>
  <si>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</si>
  <si>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</si>
  <si>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</si>
  <si>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</si>
  <si>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</si>
  <si>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</si>
  <si>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</si>
  <si>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</si>
  <si>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</si>
  <si>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</si>
  <si>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</si>
  <si>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</si>
  <si>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</si>
  <si>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</si>
  <si>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</si>
  <si>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</si>
  <si>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</si>
  <si>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</si>
  <si>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</si>
  <si>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</si>
  <si>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</si>
  <si>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</si>
  <si>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</si>
  <si>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</si>
  <si>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</si>
  <si>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</si>
  <si>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</si>
  <si>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</si>
  <si>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</si>
  <si>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</si>
  <si>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</si>
  <si>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</si>
  <si>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</si>
  <si>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</si>
  <si>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</si>
  <si>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</si>
  <si>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</si>
  <si>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</si>
  <si>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</si>
  <si>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</si>
  <si>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</si>
  <si>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</si>
  <si>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</si>
  <si>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</si>
  <si>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</si>
  <si>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</si>
  <si>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</si>
  <si>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</si>
  <si>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</si>
  <si>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</si>
  <si>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</si>
  <si>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</si>
  <si>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</si>
  <si>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</si>
  <si>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</si>
  <si>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</si>
  <si>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</si>
  <si>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</si>
  <si>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</si>
  <si>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</si>
  <si>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</si>
  <si>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</si>
  <si>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</si>
  <si>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</si>
  <si>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</si>
  <si>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</si>
  <si>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</si>
  <si>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</si>
  <si>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</si>
  <si>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</si>
  <si>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</si>
  <si>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</si>
  <si>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</si>
  <si>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</si>
  <si>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</si>
  <si>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</si>
  <si>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</si>
  <si>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</si>
  <si>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</si>
  <si>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</si>
  <si>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</si>
  <si>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</si>
  <si>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</si>
  <si>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</si>
  <si>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</si>
  <si>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</si>
  <si>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</si>
  <si>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</si>
  <si>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</si>
  <si>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</si>
  <si>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</si>
  <si>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</si>
  <si>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</si>
  <si>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</si>
  <si>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</si>
  <si>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</si>
  <si>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</si>
  <si>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</si>
  <si>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</si>
  <si>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</si>
  <si>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</si>
  <si>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</si>
  <si>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</si>
  <si>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</si>
  <si>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</si>
  <si>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</si>
  <si>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</si>
  <si>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</si>
  <si>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</si>
  <si>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</si>
  <si>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</si>
  <si>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</si>
  <si>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</si>
  <si>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</si>
  <si>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</si>
  <si>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</si>
  <si>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</si>
  <si>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</si>
  <si>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</si>
  <si>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</si>
  <si>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</si>
  <si>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</si>
  <si>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</si>
  <si>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</si>
  <si>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</si>
  <si>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</si>
  <si>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</si>
  <si>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</si>
  <si>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</si>
  <si>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</si>
  <si>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</si>
  <si>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</si>
  <si>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</si>
  <si>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</si>
  <si>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</si>
  <si>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</si>
  <si>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</si>
  <si>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</si>
  <si>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</si>
  <si>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</si>
  <si>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</si>
  <si>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</si>
  <si>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</si>
  <si>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</si>
  <si>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</si>
  <si>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</si>
  <si>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</si>
  <si>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</si>
  <si>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</si>
  <si>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</si>
  <si>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</si>
  <si>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</si>
  <si>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</si>
  <si>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</si>
  <si>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</si>
  <si>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</si>
  <si>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</si>
  <si>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</si>
  <si>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</si>
  <si>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</si>
  <si>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</si>
  <si>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</si>
  <si>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</si>
  <si>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</si>
  <si>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</si>
  <si>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</si>
  <si>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</si>
  <si>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</si>
  <si>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</si>
  <si>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</si>
  <si>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</si>
  <si>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</si>
  <si>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</si>
  <si>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</si>
  <si>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</si>
  <si>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</si>
  <si>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</si>
  <si>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</si>
  <si>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</si>
  <si>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</si>
  <si>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</si>
  <si>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</si>
  <si>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</si>
  <si>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</si>
  <si>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</si>
  <si>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</si>
  <si>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</si>
  <si>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</si>
  <si>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</si>
  <si>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</si>
  <si>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</si>
  <si>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</si>
  <si>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</si>
  <si>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</si>
  <si>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</si>
  <si>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</si>
  <si>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</si>
  <si>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</si>
  <si>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</si>
  <si>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</si>
  <si>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</si>
  <si>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</si>
  <si>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</si>
  <si>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</si>
  <si>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</si>
  <si>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</si>
  <si>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</si>
  <si>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</si>
  <si>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</si>
  <si>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</si>
  <si>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</si>
  <si>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</si>
  <si>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</si>
  <si>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</si>
  <si>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</si>
  <si>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</si>
  <si>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</si>
  <si>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</si>
  <si>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</si>
  <si>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</si>
  <si>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</si>
  <si>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</si>
  <si>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</si>
  <si>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</si>
  <si>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</si>
  <si>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</si>
  <si>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</si>
  <si>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</si>
  <si>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</si>
  <si>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</si>
  <si>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</si>
  <si>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</si>
  <si>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</si>
  <si>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</si>
  <si>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</si>
  <si>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</si>
  <si>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</si>
  <si>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</si>
  <si>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</si>
  <si>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</si>
  <si>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</si>
  <si>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</si>
  <si>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</si>
  <si>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</si>
  <si>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</si>
  <si>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</si>
  <si>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</si>
  <si>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</si>
  <si>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</si>
  <si>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</si>
  <si>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</si>
  <si>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</si>
  <si>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</si>
  <si>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</si>
  <si>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</si>
  <si>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</si>
  <si>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</si>
  <si>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</si>
  <si>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</si>
  <si>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</si>
  <si>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</si>
  <si>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</si>
  <si>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</si>
  <si>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</si>
  <si>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</si>
  <si>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</si>
  <si>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</si>
  <si>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</si>
  <si>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</si>
  <si>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</si>
  <si>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</si>
  <si>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</si>
  <si>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</si>
  <si>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</si>
  <si>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</si>
  <si>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</si>
  <si>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</si>
  <si>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</si>
  <si>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</si>
  <si>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</si>
  <si>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</si>
  <si>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</si>
  <si>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</si>
  <si>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</si>
  <si>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</si>
  <si>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</si>
  <si>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</si>
  <si>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</si>
  <si>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</si>
  <si>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</si>
  <si>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</si>
  <si>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</si>
  <si>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</si>
  <si>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</si>
  <si>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</si>
  <si>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</si>
  <si>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</si>
  <si>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</si>
  <si>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</si>
  <si>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</si>
  <si>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</si>
  <si>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</si>
  <si>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</si>
  <si>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</si>
  <si>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</si>
  <si>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</si>
  <si>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</si>
  <si>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</si>
  <si>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</si>
  <si>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</si>
  <si>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</si>
  <si>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</si>
  <si>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</si>
  <si>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</si>
  <si>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</si>
  <si>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</si>
  <si>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</si>
  <si>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</si>
  <si>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</si>
  <si>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</si>
  <si>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</si>
  <si>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</si>
  <si>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</si>
  <si>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</si>
  <si>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</si>
  <si>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</si>
  <si>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</si>
  <si>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</si>
  <si>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</si>
  <si>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</si>
  <si>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</si>
  <si>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</si>
  <si>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</si>
  <si>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</si>
  <si>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</si>
  <si>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</si>
  <si>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</si>
  <si>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</si>
  <si>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</si>
  <si>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</si>
  <si>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</si>
  <si>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</si>
  <si>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</si>
  <si>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</si>
  <si>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</si>
  <si>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</si>
  <si>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</si>
  <si>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</si>
  <si>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</si>
  <si>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</si>
  <si>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</si>
  <si>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</si>
  <si>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</si>
  <si>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</si>
  <si>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</si>
  <si>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</si>
  <si>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</si>
  <si>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</si>
  <si>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</si>
  <si>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</si>
  <si>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</si>
  <si>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</si>
  <si>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</si>
  <si>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</si>
  <si>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</si>
  <si>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</si>
  <si>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</si>
  <si>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</si>
  <si>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</si>
  <si>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</si>
  <si>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</si>
  <si>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</si>
  <si>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</si>
  <si>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</si>
  <si>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</si>
  <si>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</si>
  <si>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</si>
  <si>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</si>
  <si>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</si>
  <si>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</si>
  <si>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</si>
  <si>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</si>
  <si>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</si>
  <si>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</si>
  <si>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</si>
  <si>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</si>
  <si>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</si>
  <si>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</si>
  <si>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</si>
  <si>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</si>
  <si>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</si>
  <si>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</si>
  <si>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</si>
  <si>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</si>
  <si>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</si>
  <si>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</si>
  <si>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</si>
  <si>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</si>
  <si>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</si>
  <si>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</si>
  <si>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</si>
  <si>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</si>
  <si>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</si>
  <si>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</si>
  <si>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</si>
  <si>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</si>
  <si>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</si>
  <si>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</si>
  <si>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</si>
  <si>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</si>
  <si>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</si>
  <si>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</si>
  <si>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</si>
  <si>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</si>
  <si>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</si>
  <si>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</si>
  <si>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</si>
  <si>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</si>
  <si>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</si>
  <si>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</si>
  <si>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</si>
  <si>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</si>
  <si>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</si>
  <si>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</si>
  <si>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</si>
  <si>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</si>
  <si>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</si>
  <si>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</si>
  <si>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</si>
  <si>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</si>
  <si>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</si>
  <si>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</si>
  <si>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</si>
  <si>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</si>
  <si>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</si>
  <si>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</si>
  <si>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</si>
  <si>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</si>
  <si>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</si>
  <si>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</si>
  <si>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</si>
  <si>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</si>
  <si>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</si>
  <si>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</si>
  <si>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</si>
  <si>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</si>
  <si>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</si>
  <si>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</si>
  <si>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</si>
  <si>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</si>
  <si>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</si>
  <si>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</si>
  <si>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</si>
  <si>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</si>
  <si>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</si>
  <si>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</si>
  <si>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</si>
  <si>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</si>
  <si>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</si>
  <si>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</si>
  <si>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</si>
  <si>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</si>
  <si>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</si>
  <si>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</si>
  <si>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</si>
  <si>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</si>
  <si>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</si>
  <si>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</si>
  <si>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</si>
  <si>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</si>
  <si>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</si>
  <si>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</si>
  <si>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</si>
  <si>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</si>
  <si>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</si>
  <si>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</si>
  <si>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</si>
  <si>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</si>
  <si>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</si>
  <si>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</si>
  <si>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</si>
  <si>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</si>
  <si>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</si>
  <si>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</si>
  <si>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</si>
  <si>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</si>
  <si>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</si>
  <si>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</si>
  <si>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</si>
  <si>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</si>
  <si>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</si>
  <si>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</si>
  <si>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</si>
  <si>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</si>
  <si>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</si>
  <si>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</si>
  <si>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</si>
  <si>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</si>
  <si>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</si>
  <si>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</si>
  <si>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</si>
  <si>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</si>
  <si>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</si>
  <si>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</si>
  <si>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</si>
  <si>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</si>
  <si>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</si>
  <si>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</si>
  <si>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</si>
  <si>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</si>
  <si>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</si>
  <si>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</si>
  <si>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</si>
  <si>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</si>
  <si>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</si>
  <si>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</si>
  <si>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</si>
  <si>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</si>
  <si>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</si>
  <si>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</si>
  <si>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</si>
  <si>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</si>
  <si>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</si>
  <si>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</si>
  <si>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</si>
  <si>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</si>
  <si>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</si>
  <si>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</si>
  <si>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</si>
  <si>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</si>
  <si>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</si>
  <si>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</si>
  <si>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</si>
  <si>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</si>
  <si>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</si>
  <si>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</si>
  <si>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</si>
  <si>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</si>
  <si>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</si>
  <si>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</si>
  <si>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</si>
  <si>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</si>
  <si>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</si>
  <si>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</si>
  <si>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</si>
  <si>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</si>
  <si>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</si>
  <si>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</si>
  <si>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</si>
  <si>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</si>
  <si>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</si>
  <si>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</si>
  <si>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</si>
  <si>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</si>
  <si>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</si>
  <si>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</si>
  <si>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</si>
  <si>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</si>
  <si>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</si>
  <si>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</si>
  <si>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</si>
  <si>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</si>
  <si>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</si>
  <si>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</si>
  <si>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</si>
  <si>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</si>
  <si>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</si>
  <si>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</si>
  <si>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</si>
  <si>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</si>
  <si>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</si>
  <si>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</si>
  <si>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</si>
  <si>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</si>
  <si>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</si>
  <si>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</si>
  <si>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</si>
  <si>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</si>
  <si>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</si>
  <si>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</si>
  <si>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</si>
  <si>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</si>
  <si>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</si>
  <si>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</si>
  <si>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</si>
  <si>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</si>
  <si>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</si>
  <si>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</si>
  <si>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</si>
  <si>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</si>
  <si>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</si>
  <si>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</si>
  <si>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</si>
  <si>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</si>
  <si>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</si>
  <si>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</si>
  <si>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</si>
  <si>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</si>
  <si>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</si>
  <si>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</si>
  <si>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</si>
  <si>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</si>
  <si>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</si>
  <si>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</si>
  <si>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</si>
  <si>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</si>
  <si>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</si>
  <si>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</si>
  <si>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</si>
  <si>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</si>
  <si>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</si>
  <si>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</si>
  <si>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</si>
  <si>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</si>
  <si>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</si>
  <si>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</si>
  <si>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</si>
  <si>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</si>
  <si>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</si>
  <si>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</si>
  <si>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</si>
  <si>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</si>
  <si>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</si>
  <si>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</si>
  <si>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</si>
  <si>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</si>
  <si>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</si>
  <si>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</si>
  <si>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</si>
  <si>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</si>
  <si>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</si>
  <si>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</si>
  <si>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</si>
  <si>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</si>
  <si>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</si>
  <si>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</si>
  <si>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</si>
  <si>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</si>
  <si>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</si>
  <si>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</si>
  <si>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</si>
  <si>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</si>
  <si>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</si>
  <si>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</si>
  <si>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</si>
  <si>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</si>
  <si>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</si>
  <si>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</si>
  <si>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</si>
  <si>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</si>
  <si>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</si>
  <si>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</si>
  <si>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</si>
  <si>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</si>
  <si>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</si>
  <si>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</si>
  <si>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</si>
  <si>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</si>
  <si>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</si>
  <si>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</si>
  <si>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</si>
  <si>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</si>
  <si>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</si>
  <si>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</si>
  <si>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</si>
  <si>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</si>
  <si>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</si>
  <si>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</si>
  <si>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</si>
  <si>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</si>
  <si>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</si>
  <si>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</si>
  <si>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</si>
  <si>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</si>
  <si>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</si>
  <si>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</si>
  <si>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</si>
  <si>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</si>
  <si>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</si>
  <si>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</si>
  <si>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</si>
  <si>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</si>
  <si>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</si>
  <si>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</si>
  <si>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</si>
  <si>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</si>
  <si>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</si>
  <si>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</si>
  <si>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</si>
  <si>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</si>
  <si>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</si>
  <si>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</si>
  <si>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</si>
  <si>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</si>
  <si>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</si>
  <si>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</si>
  <si>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</si>
  <si>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</si>
  <si>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</si>
  <si>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</si>
  <si>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</si>
  <si>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</si>
  <si>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</si>
  <si>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</si>
  <si>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</si>
  <si>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</si>
  <si>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</si>
  <si>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</si>
  <si>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</si>
  <si>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</si>
  <si>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</si>
  <si>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</si>
  <si>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</si>
  <si>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</si>
  <si>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</si>
  <si>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</si>
  <si>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</si>
  <si>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</si>
  <si>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</si>
  <si>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</si>
  <si>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</si>
  <si>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</si>
  <si>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</si>
  <si>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</si>
  <si>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</si>
  <si>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</si>
  <si>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</si>
  <si>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</si>
  <si>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</si>
  <si>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</si>
  <si>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</si>
  <si>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</si>
  <si>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</si>
  <si>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</si>
  <si>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</si>
  <si>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</si>
  <si>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</si>
  <si>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</si>
  <si>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</si>
  <si>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</si>
  <si>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</si>
  <si>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</si>
  <si>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</si>
  <si>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</si>
  <si>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</si>
  <si>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</si>
  <si>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</si>
  <si>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</si>
  <si>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</si>
  <si>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</si>
  <si>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</si>
  <si>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</si>
  <si>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</si>
  <si>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</si>
  <si>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</si>
  <si>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</si>
  <si>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</si>
  <si>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</si>
  <si>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</si>
  <si>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</si>
  <si>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</si>
  <si>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</si>
  <si>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</si>
  <si>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</si>
  <si>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</si>
  <si>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</si>
  <si>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</si>
  <si>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</si>
  <si>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</si>
  <si>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</si>
  <si>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</si>
  <si>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</si>
  <si>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</si>
  <si>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</si>
  <si>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</si>
  <si>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</si>
  <si>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</si>
  <si>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</si>
  <si>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</si>
  <si>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</si>
  <si>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</si>
  <si>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</si>
  <si>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</si>
  <si>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</si>
  <si>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</si>
  <si>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</si>
  <si>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</si>
  <si>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</si>
  <si>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</si>
  <si>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</si>
  <si>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</si>
  <si>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</si>
  <si>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</si>
  <si>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</si>
  <si>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</si>
  <si>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</si>
  <si>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</si>
  <si>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</si>
  <si>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</si>
  <si>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</si>
  <si>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</si>
  <si>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</si>
  <si>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</si>
  <si>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</si>
  <si>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</si>
  <si>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</si>
  <si>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</si>
  <si>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</si>
  <si>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</si>
  <si>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</si>
  <si>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</si>
  <si>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</si>
  <si>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</si>
  <si>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</si>
  <si>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</si>
  <si>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</si>
  <si>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</si>
  <si>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</si>
  <si>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</si>
  <si>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</si>
  <si>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</si>
  <si>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</si>
  <si>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</si>
  <si>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</si>
  <si>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</si>
  <si>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</si>
  <si>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</si>
  <si>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</si>
  <si>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</si>
  <si>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</si>
  <si>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</si>
  <si>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</si>
  <si>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</si>
  <si>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</si>
  <si>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</si>
  <si>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</si>
  <si>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</si>
  <si>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</si>
  <si>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</si>
  <si>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</si>
  <si>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</si>
  <si>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</si>
  <si>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</si>
  <si>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</si>
  <si>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</si>
  <si>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</si>
  <si>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</si>
  <si>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</si>
  <si>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</si>
  <si>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</si>
  <si>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</si>
  <si>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</si>
  <si>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</si>
  <si>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</si>
  <si>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</si>
  <si>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</si>
  <si>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</si>
  <si>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</si>
  <si>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</si>
  <si>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</si>
  <si>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</si>
  <si>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</si>
  <si>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</si>
  <si>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</si>
  <si>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</si>
  <si>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</si>
  <si>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</si>
  <si>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</si>
  <si>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</si>
  <si>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</si>
  <si>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</si>
  <si>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</si>
  <si>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</si>
  <si>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</si>
  <si>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</si>
  <si>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</si>
  <si>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</si>
  <si>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</si>
  <si>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</si>
  <si>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</si>
  <si>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</si>
  <si>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</si>
  <si>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</si>
  <si>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</si>
  <si>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</si>
  <si>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</si>
  <si>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</si>
  <si>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</si>
  <si>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</si>
  <si>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</si>
  <si>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</si>
  <si>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</si>
  <si>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</si>
  <si>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</si>
  <si>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</si>
  <si>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</si>
  <si>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</si>
  <si>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</si>
  <si>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</si>
  <si>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</si>
  <si>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</si>
  <si>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</si>
  <si>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</si>
  <si>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</si>
  <si>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</si>
  <si>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</si>
  <si>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</si>
  <si>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</si>
  <si>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</si>
  <si>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</si>
  <si>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</si>
  <si>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</si>
  <si>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</si>
  <si>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</si>
  <si>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</si>
  <si>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</si>
  <si>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</si>
  <si>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</si>
  <si>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</si>
  <si>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</si>
  <si>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</si>
  <si>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</si>
  <si>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</si>
  <si>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</si>
  <si>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</si>
  <si>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</si>
  <si>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</si>
  <si>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</si>
  <si>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</si>
  <si>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</si>
  <si>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</si>
  <si>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</si>
  <si>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</si>
  <si>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</si>
  <si>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</si>
  <si>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</si>
  <si>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</si>
  <si>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</si>
  <si>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</si>
  <si>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</si>
  <si>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</si>
  <si>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</si>
  <si>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</si>
  <si>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</si>
  <si>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</si>
  <si>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</si>
  <si>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</si>
  <si>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</si>
  <si>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</si>
  <si>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</si>
  <si>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</si>
  <si>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</si>
  <si>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</si>
  <si>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</si>
  <si>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</si>
  <si>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</si>
  <si>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</si>
  <si>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</si>
  <si>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</si>
  <si>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</si>
  <si>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</si>
  <si>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</si>
  <si>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</si>
  <si>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</si>
  <si>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</si>
  <si>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</si>
  <si>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</si>
  <si>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</si>
  <si>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</si>
  <si>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</si>
  <si>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</si>
  <si>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</si>
  <si>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</si>
  <si>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</si>
  <si>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</si>
  <si>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</si>
  <si>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</si>
  <si>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</si>
  <si>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</si>
  <si>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</si>
  <si>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</si>
  <si>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</si>
  <si>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</si>
  <si>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</si>
  <si>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</si>
  <si>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</si>
  <si>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</si>
  <si>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</si>
  <si>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</si>
  <si>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</si>
  <si>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</si>
  <si>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</si>
  <si>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</si>
  <si>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</si>
  <si>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</si>
  <si>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</si>
  <si>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</si>
  <si>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</si>
  <si>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</si>
  <si>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</si>
  <si>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</si>
  <si>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</si>
  <si>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</si>
  <si>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</si>
  <si>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</si>
  <si>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</si>
  <si>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</si>
  <si>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</si>
  <si>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</si>
  <si>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</si>
  <si>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</si>
  <si>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</si>
  <si>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</si>
  <si>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</si>
  <si>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</si>
  <si>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</si>
  <si>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</si>
  <si>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</si>
  <si>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</si>
  <si>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</si>
  <si>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</si>
  <si>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</si>
  <si>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</si>
  <si>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</si>
  <si>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</si>
  <si>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</si>
  <si>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</si>
  <si>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</si>
  <si>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</si>
  <si>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</si>
  <si>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</si>
  <si>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</si>
  <si>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</si>
  <si>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</si>
  <si>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</si>
  <si>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</si>
  <si>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</si>
  <si>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</si>
  <si>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</si>
  <si>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</si>
  <si>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</si>
  <si>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</si>
  <si>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</si>
  <si>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</si>
  <si>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</si>
  <si>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</si>
  <si>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</si>
  <si>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</si>
  <si>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</si>
  <si>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</si>
  <si>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</si>
  <si>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</si>
  <si>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</si>
  <si>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</si>
  <si>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</si>
  <si>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</si>
  <si>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</si>
  <si>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</si>
  <si>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</si>
  <si>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</si>
  <si>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</si>
  <si>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</si>
  <si>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</si>
  <si>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</si>
  <si>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</si>
  <si>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</si>
  <si>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</si>
  <si>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</si>
  <si>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</si>
  <si>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</si>
  <si>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</si>
  <si>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</si>
  <si>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</si>
  <si>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</si>
  <si>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</si>
  <si>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</si>
  <si>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</si>
  <si>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</si>
  <si>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</si>
  <si>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</si>
  <si>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</si>
  <si>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</si>
  <si>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</si>
  <si>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</si>
  <si>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</si>
  <si>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</si>
  <si>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</si>
  <si>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</si>
  <si>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</si>
  <si>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</si>
  <si>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</si>
  <si>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</si>
  <si>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</si>
  <si>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</si>
  <si>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</si>
  <si>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</si>
  <si>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</si>
  <si>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</si>
  <si>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</si>
  <si>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</si>
  <si>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</si>
  <si>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</si>
  <si>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</si>
  <si>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</si>
  <si>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</si>
  <si>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</si>
  <si>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</si>
  <si>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</si>
  <si>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</si>
  <si>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</si>
  <si>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</si>
  <si>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</si>
  <si>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</si>
  <si>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</si>
  <si>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</si>
  <si>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</si>
  <si>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</si>
  <si>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</si>
  <si>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</si>
  <si>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</si>
  <si>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</si>
  <si>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</si>
  <si>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</si>
  <si>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</si>
  <si>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</si>
  <si>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</si>
  <si>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</si>
  <si>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</si>
  <si>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</si>
  <si>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</si>
  <si>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</si>
  <si>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</si>
  <si>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</si>
  <si>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</si>
  <si>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</si>
  <si>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</si>
  <si>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</si>
  <si>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</si>
  <si>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</si>
  <si>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</si>
  <si>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</si>
  <si>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</si>
  <si>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</si>
  <si>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</si>
  <si>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</si>
  <si>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</si>
  <si>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</si>
  <si>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</si>
  <si>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</si>
  <si>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</si>
  <si>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</si>
  <si>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</si>
  <si>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</si>
  <si>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</si>
  <si>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</si>
  <si>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</si>
  <si>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</si>
  <si>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</si>
  <si>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</si>
  <si>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</si>
  <si>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</si>
  <si>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</si>
  <si>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</si>
  <si>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</si>
  <si>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</si>
  <si>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</si>
  <si>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</si>
  <si>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</si>
  <si>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</si>
  <si>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</si>
  <si>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</si>
  <si>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</si>
  <si>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</si>
  <si>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</si>
  <si>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</si>
  <si>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</si>
  <si>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</si>
  <si>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</si>
  <si>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</si>
  <si>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</si>
  <si>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</si>
  <si>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</si>
  <si>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</si>
  <si>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</si>
  <si>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</si>
  <si>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</si>
  <si>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</si>
  <si>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</si>
  <si>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</si>
  <si>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</si>
  <si>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</si>
  <si>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</si>
  <si>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</si>
  <si>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</si>
  <si>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</si>
  <si>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</si>
  <si>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</si>
  <si>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</si>
  <si>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</si>
  <si>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</si>
  <si>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</si>
  <si>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</si>
  <si>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</si>
  <si>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</si>
  <si>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</si>
  <si>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</si>
  <si>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</si>
  <si>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</si>
  <si>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</si>
  <si>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</si>
  <si>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</si>
  <si>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</si>
  <si>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</si>
  <si>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</si>
  <si>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</si>
  <si>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</si>
  <si>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</si>
  <si>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</si>
  <si>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</si>
  <si>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</si>
  <si>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</si>
  <si>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</si>
  <si>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</si>
  <si>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</si>
  <si>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</si>
  <si>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</si>
  <si>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</si>
  <si>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</si>
  <si>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</si>
  <si>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</si>
  <si>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</si>
  <si>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</si>
  <si>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</si>
  <si>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</si>
  <si>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</si>
  <si>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</si>
  <si>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</si>
  <si>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</si>
  <si>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</si>
  <si>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</si>
  <si>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</si>
  <si>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</si>
  <si>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</si>
  <si>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</si>
  <si>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</si>
  <si>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</si>
  <si>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</si>
  <si>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</si>
  <si>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</si>
  <si>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</si>
  <si>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</si>
  <si>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</si>
  <si>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</si>
  <si>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</si>
  <si>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</si>
  <si>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</si>
  <si>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</si>
  <si>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</si>
  <si>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</si>
  <si>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</si>
  <si>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</si>
  <si>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</si>
  <si>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</si>
  <si>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</si>
  <si>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</si>
  <si>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</si>
  <si>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</si>
  <si>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</si>
  <si>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</si>
  <si>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</si>
  <si>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</si>
  <si>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</si>
  <si>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</si>
  <si>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</si>
  <si>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</si>
  <si>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</si>
  <si>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</si>
  <si>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</si>
  <si>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</si>
  <si>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</si>
  <si>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</si>
  <si>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</si>
  <si>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</si>
  <si>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</si>
  <si>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</si>
  <si>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</si>
  <si>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</si>
  <si>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</si>
  <si>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</si>
  <si>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</si>
  <si>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</si>
  <si>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</si>
  <si>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</si>
  <si>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</si>
  <si>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</si>
  <si>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</si>
  <si>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</si>
  <si>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</si>
  <si>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</si>
  <si>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</si>
  <si>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</si>
  <si>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</si>
  <si>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</si>
  <si>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</si>
  <si>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</si>
  <si>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</si>
  <si>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</si>
  <si>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</si>
  <si>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</si>
  <si>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</si>
  <si>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</si>
  <si>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</si>
  <si>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</si>
  <si>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</si>
  <si>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</si>
  <si>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</si>
  <si>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</si>
  <si>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</si>
  <si>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</si>
  <si>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</si>
  <si>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</si>
  <si>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</si>
  <si>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</si>
  <si>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</si>
  <si>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</si>
  <si>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</si>
  <si>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</si>
  <si>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</si>
  <si>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</si>
  <si>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</si>
  <si>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</si>
  <si>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</si>
  <si>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</si>
  <si>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</si>
  <si>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</si>
  <si>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</si>
  <si>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</si>
  <si>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</si>
  <si>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</si>
  <si>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</si>
  <si>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</si>
  <si>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</si>
  <si>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</si>
  <si>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</si>
  <si>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</si>
  <si>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</si>
  <si>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</si>
  <si>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</si>
  <si>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</si>
  <si>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</si>
  <si>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</si>
  <si>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</si>
  <si>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</si>
  <si>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</si>
  <si>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</si>
  <si>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</si>
  <si>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</si>
  <si>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</si>
  <si>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</si>
  <si>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</si>
  <si>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</si>
  <si>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</si>
  <si>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</si>
  <si>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</si>
  <si>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</si>
  <si>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</si>
  <si>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</si>
  <si>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</si>
  <si>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</si>
  <si>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</si>
  <si>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</si>
  <si>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</si>
  <si>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</si>
  <si>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</si>
  <si>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</si>
  <si>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</si>
  <si>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</si>
  <si>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</si>
  <si>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</si>
  <si>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</si>
  <si>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</si>
  <si>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</si>
  <si>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</si>
  <si>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</si>
  <si>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</si>
  <si>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</si>
  <si>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</si>
  <si>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</si>
  <si>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</si>
  <si>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</si>
  <si>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</si>
  <si>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</si>
  <si>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</si>
  <si>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</si>
  <si>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</si>
  <si>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</si>
  <si>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</si>
  <si>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</si>
  <si>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</si>
  <si>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</si>
  <si>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</si>
  <si>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</si>
  <si>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</si>
  <si>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</si>
  <si>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</si>
  <si>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</si>
  <si>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</si>
  <si>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</si>
  <si>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</si>
  <si>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</si>
  <si>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</si>
  <si>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</si>
  <si>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</si>
  <si>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</si>
  <si>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</si>
  <si>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</si>
  <si>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</si>
  <si>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</si>
  <si>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</si>
  <si>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</si>
  <si>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</si>
  <si>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</si>
  <si>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</si>
  <si>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</si>
  <si>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</si>
  <si>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</si>
  <si>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</si>
  <si>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</si>
  <si>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</si>
  <si>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</si>
  <si>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</si>
  <si>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</si>
  <si>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</si>
  <si>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</si>
  <si>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</si>
  <si>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</si>
  <si>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</si>
  <si>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</si>
  <si>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</si>
  <si>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</si>
  <si>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</si>
  <si>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</si>
  <si>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</si>
  <si>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</si>
  <si>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</si>
  <si>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</si>
  <si>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</si>
  <si>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</si>
  <si>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</si>
  <si>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</si>
  <si>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</si>
  <si>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</si>
  <si>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</si>
  <si>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</si>
  <si>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</si>
  <si>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</si>
  <si>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</si>
  <si>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</si>
  <si>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</si>
  <si>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</si>
  <si>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</si>
  <si>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</si>
  <si>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</si>
  <si>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</si>
  <si>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</si>
  <si>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</si>
  <si>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</si>
  <si>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</si>
  <si>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</si>
  <si>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</si>
  <si>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</si>
  <si>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</si>
  <si>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</si>
  <si>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</si>
  <si>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</si>
  <si>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</si>
  <si>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</si>
  <si>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</si>
  <si>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</si>
  <si>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</si>
  <si>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</si>
  <si>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</si>
  <si>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</si>
  <si>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</si>
  <si>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</si>
  <si>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</si>
  <si>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</si>
  <si>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</si>
  <si>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</si>
  <si>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</si>
  <si>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</si>
  <si>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</si>
  <si>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</si>
  <si>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</si>
  <si>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</si>
  <si>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</si>
  <si>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</si>
  <si>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</si>
  <si>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</si>
  <si>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</si>
  <si>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</si>
  <si>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</si>
  <si>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</si>
  <si>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</si>
  <si>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</si>
  <si>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</si>
  <si>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</si>
  <si>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</si>
  <si>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</si>
  <si>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</si>
  <si>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</si>
  <si>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</si>
  <si>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</si>
  <si>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</si>
  <si>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</si>
  <si>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</si>
  <si>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</si>
  <si>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</si>
  <si>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</si>
  <si>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</si>
  <si>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</si>
  <si>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</si>
  <si>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</si>
  <si>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</si>
  <si>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</si>
  <si>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</si>
  <si>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</si>
  <si>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</si>
  <si>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</si>
  <si>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</si>
  <si>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</si>
  <si>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</si>
  <si>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</si>
  <si>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</si>
  <si>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</si>
  <si>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</si>
  <si>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</si>
  <si>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</si>
  <si>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</si>
  <si>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</si>
  <si>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</si>
  <si>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</si>
  <si>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</si>
  <si>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</si>
  <si>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</si>
  <si>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</si>
  <si>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</si>
  <si>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</si>
  <si>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</si>
  <si>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</si>
  <si>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</si>
  <si>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</si>
  <si>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</si>
  <si>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</si>
  <si>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</si>
  <si>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</si>
  <si>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</si>
  <si>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</si>
  <si>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</si>
  <si>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</si>
  <si>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</si>
  <si>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</si>
  <si>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</si>
  <si>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</si>
  <si>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</si>
  <si>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</si>
  <si>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</si>
  <si>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</si>
  <si>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</si>
  <si>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</si>
  <si>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</si>
  <si>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</si>
  <si>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</si>
  <si>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</si>
  <si>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</si>
  <si>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</si>
  <si>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</si>
  <si>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</si>
  <si>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</si>
  <si>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</si>
  <si>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</si>
  <si>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</si>
  <si>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</si>
  <si>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</si>
  <si>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</si>
  <si>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</si>
  <si>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</si>
  <si>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</si>
  <si>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</si>
  <si>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</si>
  <si>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</si>
  <si>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</si>
  <si>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</si>
  <si>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</si>
  <si>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</si>
  <si>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</si>
  <si>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</si>
  <si>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</si>
  <si>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</si>
  <si>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</si>
  <si>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</si>
  <si>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</si>
  <si>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</si>
  <si>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</si>
  <si>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</si>
  <si>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</si>
  <si>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</si>
  <si>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</si>
  <si>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</si>
  <si>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</si>
  <si>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</si>
  <si>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</si>
  <si>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</si>
  <si>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</si>
  <si>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</si>
  <si>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</si>
  <si>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</si>
  <si>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</si>
  <si>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</si>
  <si>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</si>
  <si>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</si>
  <si>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</si>
  <si>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</si>
  <si>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</si>
  <si>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</si>
  <si>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</si>
  <si>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</si>
  <si>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</si>
  <si>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</si>
  <si>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</si>
  <si>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</si>
  <si>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</si>
  <si>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</si>
  <si>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</si>
  <si>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</si>
  <si>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</si>
  <si>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</si>
  <si>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</si>
  <si>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</si>
  <si>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</si>
  <si>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</si>
  <si>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</si>
  <si>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</si>
  <si>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</si>
  <si>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</si>
  <si>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</si>
  <si>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</si>
  <si>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</si>
  <si>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</si>
  <si>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</si>
  <si>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</si>
  <si>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</si>
  <si>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</si>
  <si>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</si>
  <si>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</si>
  <si>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</si>
  <si>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</si>
  <si>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</si>
  <si>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</si>
  <si>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</si>
  <si>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</si>
  <si>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</si>
  <si>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</si>
  <si>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</si>
  <si>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</si>
  <si>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</si>
  <si>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</si>
  <si>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</si>
  <si>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</si>
  <si>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</si>
  <si>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</si>
  <si>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</si>
  <si>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</si>
  <si>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</si>
  <si>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</si>
  <si>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</si>
  <si>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</si>
  <si>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</si>
  <si>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</si>
  <si>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</si>
  <si>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</si>
  <si>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</si>
  <si>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</si>
  <si>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</si>
  <si>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</si>
  <si>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</si>
  <si>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</si>
  <si>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</si>
  <si>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</si>
  <si>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</si>
  <si>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</si>
  <si>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</si>
  <si>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</si>
  <si>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</si>
  <si>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</si>
  <si>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</si>
  <si>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</si>
  <si>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</si>
  <si>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</si>
  <si>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</si>
  <si>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</si>
  <si>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</si>
  <si>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</si>
  <si>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</si>
  <si>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</si>
  <si>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</si>
  <si>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</si>
  <si>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</si>
  <si>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</si>
  <si>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</si>
  <si>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</si>
  <si>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</si>
  <si>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</si>
  <si>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</si>
  <si>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</si>
  <si>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</si>
  <si>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</si>
  <si>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</si>
  <si>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</si>
  <si>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</si>
  <si>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</si>
  <si>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</si>
  <si>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</si>
  <si>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</si>
  <si>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</si>
  <si>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</si>
  <si>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</si>
  <si>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</si>
  <si>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</si>
  <si>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</si>
  <si>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</si>
  <si>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</si>
  <si>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</si>
  <si>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</si>
  <si>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</si>
  <si>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</si>
  <si>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</si>
  <si>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</si>
  <si>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</si>
  <si>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</si>
  <si>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</si>
  <si>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</si>
  <si>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</si>
  <si>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</si>
  <si>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</si>
  <si>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</si>
  <si>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</si>
  <si>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</si>
  <si>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</si>
  <si>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</si>
  <si>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</si>
  <si>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</si>
  <si>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</si>
  <si>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</si>
  <si>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</si>
  <si>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</si>
  <si>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</si>
  <si>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</si>
  <si>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</si>
  <si>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</si>
  <si>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</si>
  <si>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</si>
  <si>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</si>
  <si>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</si>
  <si>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</si>
  <si>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</si>
  <si>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</si>
  <si>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</si>
  <si>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</si>
  <si>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</si>
  <si>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</si>
  <si>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</si>
  <si>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</si>
  <si>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</si>
  <si>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</si>
  <si>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</si>
  <si>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</si>
  <si>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</si>
  <si>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</si>
  <si>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</si>
  <si>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</si>
  <si>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</si>
  <si>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</si>
  <si>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</si>
  <si>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</si>
  <si>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</si>
  <si>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</si>
  <si>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</si>
  <si>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</si>
  <si>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</si>
  <si>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</si>
  <si>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</si>
  <si>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</si>
  <si>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</si>
  <si>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</si>
  <si>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</si>
  <si>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</si>
  <si>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</si>
  <si>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</si>
  <si>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</si>
  <si>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</si>
  <si>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</si>
  <si>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</si>
  <si>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</si>
  <si>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</si>
  <si>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</si>
  <si>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</si>
  <si>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</si>
  <si>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</si>
  <si>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</si>
  <si>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</si>
  <si>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</si>
  <si>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</si>
  <si>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</si>
  <si>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</si>
  <si>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</si>
  <si>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</si>
  <si>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</si>
  <si>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</si>
  <si>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</si>
  <si>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</si>
  <si>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</si>
  <si>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</si>
  <si>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</si>
  <si>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</si>
  <si>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</si>
  <si>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</si>
  <si>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</si>
  <si>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</si>
  <si>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</si>
  <si>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</si>
  <si>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</si>
  <si>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</si>
  <si>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</si>
  <si>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</si>
  <si>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</si>
  <si>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</si>
  <si>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</si>
  <si>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</si>
  <si>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</si>
  <si>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</si>
  <si>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</si>
  <si>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</si>
  <si>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</si>
  <si>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</si>
  <si>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</si>
  <si>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</si>
  <si>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</si>
  <si>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</si>
  <si>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</si>
  <si>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</si>
  <si>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</si>
  <si>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</si>
  <si>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</si>
  <si>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</si>
  <si>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</si>
  <si>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</si>
  <si>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</si>
  <si>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</si>
  <si>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</si>
  <si>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</si>
  <si>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</si>
  <si>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</si>
  <si>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</si>
  <si>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</si>
  <si>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</si>
  <si>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</si>
  <si>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</si>
  <si>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</si>
  <si>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</si>
  <si>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</si>
  <si>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</si>
  <si>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</si>
  <si>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</si>
  <si>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</si>
  <si>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</si>
  <si>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</si>
  <si>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</si>
  <si>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</si>
  <si>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</si>
  <si>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</si>
  <si>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</si>
  <si>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</si>
  <si>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</si>
  <si>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</si>
  <si>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</si>
  <si>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</si>
  <si>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</si>
  <si>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</si>
  <si>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</si>
  <si>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</si>
  <si>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</si>
  <si>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</si>
  <si>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</si>
  <si>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</si>
  <si>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</si>
  <si>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</si>
  <si>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</si>
  <si>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</si>
  <si>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</si>
  <si>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</si>
  <si>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</si>
  <si>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</si>
  <si>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</si>
  <si>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</si>
  <si>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</si>
  <si>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</si>
  <si>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</si>
  <si>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</si>
  <si>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</si>
  <si>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</si>
  <si>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</si>
  <si>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</si>
  <si>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</si>
  <si>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</si>
  <si>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</si>
  <si>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</si>
  <si>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</si>
  <si>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</si>
  <si>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</si>
  <si>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</si>
  <si>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</si>
  <si>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</si>
  <si>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</si>
  <si>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</si>
  <si>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</si>
  <si>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</si>
  <si>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</si>
  <si>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</si>
  <si>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</si>
  <si>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</si>
  <si>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</si>
  <si>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</si>
  <si>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</si>
  <si>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</si>
  <si>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</si>
  <si>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</si>
  <si>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</si>
  <si>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</si>
  <si>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</si>
  <si>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</si>
  <si>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</si>
  <si>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</si>
  <si>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</si>
  <si>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</si>
  <si>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</si>
  <si>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</si>
  <si>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</si>
  <si>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</si>
  <si>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</si>
  <si>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</si>
  <si>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</si>
  <si>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</si>
  <si>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</si>
  <si>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</si>
  <si>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</si>
  <si>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</si>
  <si>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</si>
  <si>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</si>
  <si>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</si>
  <si>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</si>
  <si>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</si>
  <si>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</si>
  <si>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</si>
  <si>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</si>
  <si>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</si>
  <si>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</si>
  <si>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</si>
  <si>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</si>
  <si>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</si>
  <si>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</si>
  <si>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</si>
  <si>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</si>
  <si>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</si>
  <si>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</si>
  <si>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</si>
  <si>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</si>
  <si>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</si>
  <si>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</si>
  <si>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</si>
  <si>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</si>
  <si>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</si>
  <si>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</si>
  <si>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</si>
  <si>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</si>
  <si>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</si>
  <si>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</si>
  <si>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</si>
  <si>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</si>
  <si>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</si>
  <si>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</si>
  <si>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</si>
  <si>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</si>
  <si>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</si>
  <si>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</si>
  <si>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</si>
  <si>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</si>
  <si>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</si>
  <si>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</si>
  <si>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</si>
  <si>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</si>
  <si>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</si>
  <si>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</si>
  <si>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</si>
  <si>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</si>
  <si>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</si>
  <si>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</si>
  <si>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</si>
  <si>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</si>
  <si>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</si>
  <si>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</si>
  <si>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</si>
  <si>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</si>
  <si>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</si>
  <si>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</si>
  <si>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</si>
  <si>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</si>
  <si>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</si>
  <si>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</si>
  <si>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</si>
  <si>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</si>
  <si>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</si>
  <si>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</si>
  <si>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</si>
  <si>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</si>
  <si>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</si>
  <si>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</si>
  <si>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</si>
  <si>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</si>
  <si>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</si>
  <si>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</si>
  <si>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</si>
  <si>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</si>
  <si>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</si>
  <si>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</si>
  <si>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</si>
  <si>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</si>
  <si>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</si>
  <si>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</si>
  <si>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</si>
  <si>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</si>
  <si>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</si>
  <si>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</si>
  <si>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</si>
  <si>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</si>
  <si>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</si>
  <si>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</si>
  <si>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</si>
  <si>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</si>
  <si>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</si>
  <si>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</si>
  <si>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</si>
  <si>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</si>
  <si>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</si>
  <si>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</si>
  <si>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</si>
  <si>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</si>
  <si>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</si>
  <si>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</si>
  <si>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</si>
  <si>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</si>
  <si>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</si>
  <si>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</si>
  <si>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</si>
  <si>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</si>
  <si>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</si>
  <si>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</si>
  <si>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</si>
  <si>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</si>
  <si>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</si>
  <si>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</si>
  <si>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</si>
  <si>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</si>
  <si>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</si>
  <si>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</si>
  <si>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</si>
  <si>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</si>
  <si>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</si>
  <si>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</si>
  <si>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</si>
  <si>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</si>
  <si>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</si>
  <si>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</si>
  <si>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</si>
  <si>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</si>
  <si>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</si>
  <si>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</si>
  <si>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</si>
  <si>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</si>
  <si>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</si>
  <si>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</si>
  <si>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</si>
  <si>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</si>
  <si>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</si>
  <si>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</si>
  <si>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</si>
  <si>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</si>
  <si>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</si>
  <si>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</si>
  <si>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</si>
  <si>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</si>
  <si>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</si>
  <si>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</si>
  <si>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</si>
  <si>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</si>
  <si>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</si>
  <si>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</si>
  <si>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</si>
  <si>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</si>
  <si>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</si>
  <si>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</si>
  <si>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</si>
  <si>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</si>
  <si>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</si>
  <si>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</si>
  <si>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</si>
  <si>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</si>
  <si>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</si>
  <si>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</si>
  <si>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</si>
  <si>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</si>
  <si>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</si>
  <si>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</si>
  <si>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</si>
  <si>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</si>
  <si>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</si>
  <si>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</si>
  <si>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</si>
  <si>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</si>
  <si>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</si>
  <si>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</si>
  <si>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</si>
  <si>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</si>
  <si>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</si>
  <si>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</si>
  <si>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</si>
  <si>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</si>
  <si>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</si>
  <si>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</si>
  <si>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</si>
  <si>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</si>
  <si>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</si>
  <si>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</si>
  <si>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</si>
  <si>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</si>
  <si>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</si>
  <si>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</si>
  <si>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</si>
  <si>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</si>
  <si>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</si>
  <si>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</si>
  <si>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</si>
  <si>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</si>
  <si>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</si>
  <si>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</si>
  <si>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</si>
  <si>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</si>
  <si>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</si>
  <si>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</si>
  <si>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</si>
  <si>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</si>
  <si>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</si>
  <si>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</si>
  <si>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</si>
  <si>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</si>
  <si>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</si>
  <si>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</si>
  <si>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</si>
  <si>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</si>
  <si>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</si>
  <si>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</si>
  <si>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</si>
  <si>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</si>
  <si>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</si>
  <si>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</si>
  <si>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</si>
  <si>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</si>
  <si>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</si>
  <si>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</si>
  <si>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</si>
  <si>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</si>
  <si>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</si>
  <si>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</si>
  <si>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</si>
  <si>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</si>
  <si>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</si>
  <si>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</si>
  <si>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</si>
  <si>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</si>
  <si>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</si>
  <si>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</si>
  <si>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</si>
  <si>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</si>
  <si>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</si>
  <si>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</si>
  <si>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</si>
  <si>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</si>
  <si>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</si>
  <si>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</si>
  <si>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</si>
  <si>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</si>
  <si>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</si>
  <si>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</si>
  <si>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</si>
  <si>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</si>
  <si>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</si>
  <si>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</si>
  <si>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</si>
  <si>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</si>
  <si>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</si>
  <si>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</si>
  <si>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</si>
  <si>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</si>
  <si>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</si>
  <si>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</si>
  <si>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</si>
  <si>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</si>
  <si>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</si>
  <si>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</si>
  <si>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</si>
  <si>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</si>
  <si>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</si>
  <si>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</si>
  <si>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</si>
  <si>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</si>
  <si>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</si>
  <si>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</si>
  <si>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</si>
  <si>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</si>
  <si>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</si>
  <si>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</si>
  <si>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</si>
  <si>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</si>
  <si>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</si>
  <si>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</si>
  <si>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</si>
  <si>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</si>
  <si>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</si>
  <si>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</si>
  <si>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</si>
  <si>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</si>
  <si>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</si>
  <si>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</si>
  <si>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</si>
  <si>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</si>
  <si>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</si>
  <si>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</si>
  <si>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</si>
  <si>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</si>
  <si>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</si>
  <si>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</si>
  <si>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</si>
  <si>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</si>
  <si>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</si>
  <si>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</si>
  <si>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</si>
  <si>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</si>
  <si>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</si>
  <si>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</si>
  <si>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</si>
  <si>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</si>
  <si>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</si>
  <si>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</si>
  <si>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</si>
  <si>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</si>
  <si>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</si>
  <si>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</si>
  <si>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</si>
  <si>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</si>
  <si>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</si>
  <si>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</si>
  <si>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</si>
  <si>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</si>
  <si>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</si>
  <si>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</si>
  <si>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</si>
  <si>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</si>
  <si>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</si>
  <si>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</si>
  <si>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</si>
  <si>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</si>
  <si>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</si>
  <si>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</si>
  <si>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</si>
  <si>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</si>
  <si>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</si>
  <si>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</si>
  <si>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</si>
  <si>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</si>
  <si>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</si>
  <si>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</si>
  <si>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</si>
  <si>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</si>
  <si>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</si>
  <si>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</si>
  <si>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</si>
  <si>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</si>
  <si>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</si>
  <si>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</si>
  <si>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</si>
  <si>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</si>
  <si>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</si>
  <si>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</si>
  <si>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</si>
  <si>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</si>
  <si>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</si>
  <si>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</si>
  <si>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</si>
  <si>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</si>
  <si>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</si>
  <si>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</si>
  <si>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</si>
  <si>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</si>
  <si>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</si>
  <si>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</si>
  <si>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</si>
  <si>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</si>
  <si>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</si>
  <si>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</si>
  <si>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</si>
  <si>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</si>
  <si>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</si>
  <si>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</si>
  <si>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</si>
  <si>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</si>
  <si>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</si>
  <si>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</si>
  <si>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</si>
  <si>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</si>
  <si>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</si>
  <si>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</si>
  <si>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</si>
  <si>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</si>
  <si>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</si>
  <si>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</si>
  <si>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</si>
  <si>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</si>
  <si>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</si>
  <si>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</si>
  <si>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</si>
  <si>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</si>
  <si>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</si>
  <si>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</si>
  <si>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</si>
  <si>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</si>
  <si>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</si>
  <si>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</si>
  <si>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</si>
  <si>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</si>
  <si>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</si>
  <si>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</si>
  <si>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</si>
  <si>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</si>
  <si>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</si>
  <si>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</si>
  <si>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</si>
  <si>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</si>
  <si>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</si>
  <si>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</si>
  <si>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</si>
  <si>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</si>
  <si>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</si>
  <si>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</si>
  <si>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</si>
  <si>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</si>
  <si>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</si>
  <si>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</si>
  <si>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</si>
  <si>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</si>
  <si>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</si>
  <si>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</si>
  <si>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</si>
  <si>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</si>
  <si>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</si>
  <si>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</si>
  <si>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</si>
  <si>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</si>
  <si>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</si>
  <si>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</si>
  <si>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</si>
  <si>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</si>
  <si>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</si>
  <si>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</si>
  <si>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</si>
  <si>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</si>
  <si>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</si>
  <si>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</si>
  <si>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</si>
  <si>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</si>
  <si>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</si>
  <si>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</si>
  <si>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</si>
  <si>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</si>
  <si>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</si>
  <si>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</si>
  <si>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</si>
  <si>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</si>
  <si>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</si>
  <si>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</si>
  <si>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</si>
  <si>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</si>
  <si>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</si>
  <si>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</si>
  <si>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</si>
  <si>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</si>
  <si>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</si>
  <si>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</si>
  <si>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</si>
  <si>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</si>
  <si>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</si>
  <si>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</si>
  <si>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</si>
  <si>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</si>
  <si>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</si>
  <si>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</si>
  <si>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</si>
  <si>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</si>
  <si>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</si>
  <si>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</si>
  <si>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</si>
  <si>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</si>
  <si>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</si>
  <si>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</si>
  <si>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</si>
  <si>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</si>
  <si>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</si>
  <si>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</si>
  <si>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</si>
  <si>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</si>
  <si>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</si>
  <si>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</si>
  <si>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</si>
  <si>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</si>
  <si>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</si>
  <si>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</si>
  <si>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</si>
  <si>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</si>
  <si>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</si>
  <si>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</si>
  <si>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</si>
  <si>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</si>
  <si>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</si>
  <si>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</si>
  <si>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</si>
  <si>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</si>
  <si>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</si>
  <si>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</si>
  <si>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</si>
  <si>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</si>
  <si>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</si>
  <si>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</si>
  <si>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</si>
  <si>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</si>
  <si>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</si>
  <si>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</si>
  <si>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</si>
  <si>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</si>
  <si>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</si>
  <si>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</si>
  <si>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</si>
  <si>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</si>
  <si>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</si>
  <si>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</si>
  <si>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</si>
  <si>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</si>
  <si>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</si>
  <si>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</si>
  <si>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</si>
  <si>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</si>
  <si>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</si>
  <si>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</si>
  <si>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</si>
  <si>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</si>
  <si>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</si>
  <si>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</si>
  <si>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</si>
  <si>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</si>
  <si>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</si>
  <si>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</si>
  <si>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</si>
  <si>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</si>
  <si>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</si>
  <si>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</si>
  <si>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</si>
  <si>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</si>
  <si>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</si>
  <si>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</si>
  <si>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</si>
  <si>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</si>
  <si>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</si>
  <si>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</si>
  <si>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</si>
  <si>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</si>
  <si>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</si>
  <si>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</si>
  <si>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</si>
  <si>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</si>
  <si>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</si>
  <si>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</si>
  <si>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</si>
  <si>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</si>
  <si>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</si>
  <si>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</si>
  <si>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</si>
  <si>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</si>
  <si>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</si>
  <si>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</si>
  <si>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</si>
  <si>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</si>
  <si>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</si>
  <si>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</si>
  <si>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</si>
  <si>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</si>
  <si>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</si>
  <si>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</si>
  <si>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</si>
  <si>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</si>
  <si>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</si>
  <si>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</si>
  <si>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</si>
  <si>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</si>
  <si>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</si>
  <si>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</si>
  <si>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</si>
  <si>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</si>
  <si>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</si>
  <si>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</si>
  <si>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</si>
  <si>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</si>
  <si>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</si>
  <si>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</si>
  <si>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</si>
  <si>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</si>
  <si>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</si>
  <si>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</si>
  <si>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</si>
  <si>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</si>
  <si>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</si>
  <si>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</si>
  <si>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</si>
  <si>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</si>
  <si>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</si>
  <si>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</si>
  <si>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</si>
  <si>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</si>
  <si>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</si>
  <si>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</si>
  <si>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</si>
  <si>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</si>
  <si>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</si>
  <si>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</si>
  <si>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</si>
  <si>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</si>
  <si>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</si>
  <si>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</si>
  <si>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</si>
  <si>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</si>
  <si>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</si>
  <si>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</si>
  <si>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</si>
  <si>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</si>
  <si>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</si>
  <si>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</si>
  <si>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</si>
  <si>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</si>
  <si>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</si>
  <si>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</si>
  <si>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</si>
  <si>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</si>
  <si>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</si>
  <si>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</si>
  <si>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</si>
  <si>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</si>
  <si>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</si>
  <si>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</si>
  <si>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</si>
  <si>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</si>
  <si>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</si>
  <si>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</si>
  <si>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</si>
  <si>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</si>
  <si>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</si>
  <si>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</si>
  <si>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</si>
  <si>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</si>
  <si>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</si>
  <si>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</si>
  <si>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</si>
  <si>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</si>
  <si>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</si>
  <si>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</si>
  <si>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</si>
  <si>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</si>
  <si>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</si>
  <si>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</si>
  <si>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</si>
  <si>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</si>
  <si>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</si>
  <si>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</si>
  <si>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</si>
  <si>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</si>
  <si>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</si>
  <si>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</si>
  <si>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</si>
  <si>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</si>
  <si>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</si>
  <si>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</si>
  <si>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</si>
  <si>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</si>
  <si>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</si>
  <si>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</si>
  <si>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</si>
  <si>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</si>
  <si>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</si>
  <si>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</si>
  <si>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</si>
  <si>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</si>
  <si>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</si>
  <si>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</si>
  <si>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</si>
  <si>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</si>
  <si>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</si>
  <si>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</si>
  <si>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</si>
  <si>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</si>
  <si>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</si>
  <si>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</si>
  <si>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</si>
  <si>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</si>
  <si>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</si>
  <si>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</si>
  <si>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</si>
  <si>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</si>
  <si>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</si>
  <si>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</si>
  <si>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</si>
  <si>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</si>
  <si>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</si>
  <si>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</si>
  <si>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</si>
  <si>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</si>
  <si>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</si>
  <si>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</si>
  <si>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</si>
  <si>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</si>
  <si>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</si>
  <si>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</si>
  <si>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</si>
  <si>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</si>
  <si>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</si>
  <si>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</si>
  <si>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</si>
  <si>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</si>
  <si>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</si>
  <si>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</si>
  <si>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</si>
  <si>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</si>
  <si>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</si>
  <si>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</si>
  <si>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</si>
  <si>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</si>
  <si>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</si>
  <si>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</si>
  <si>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</si>
  <si>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</si>
  <si>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</si>
  <si>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</si>
  <si>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</si>
  <si>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</si>
  <si>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</si>
  <si>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</si>
  <si>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</si>
  <si>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</si>
  <si>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</si>
  <si>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</si>
  <si>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</si>
  <si>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</si>
  <si>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</si>
  <si>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</si>
  <si>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</si>
  <si>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</si>
  <si>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</si>
  <si>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</si>
  <si>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</si>
  <si>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</si>
  <si>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</si>
  <si>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</si>
  <si>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</si>
  <si>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</si>
  <si>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</si>
  <si>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</si>
  <si>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</si>
  <si>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</si>
  <si>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</si>
  <si>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</si>
  <si>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</si>
  <si>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</si>
  <si>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</si>
  <si>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</si>
  <si>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</si>
  <si>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</si>
  <si>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</si>
  <si>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</si>
  <si>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</si>
  <si>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</si>
  <si>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</si>
  <si>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</si>
  <si>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</si>
  <si>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</si>
  <si>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</si>
  <si>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</si>
  <si>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</si>
  <si>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</si>
  <si>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</si>
  <si>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</si>
  <si>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</si>
  <si>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</si>
  <si>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</si>
  <si>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</si>
  <si>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</si>
  <si>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</si>
  <si>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</si>
  <si>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</si>
  <si>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</si>
  <si>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</si>
  <si>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</si>
  <si>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</si>
  <si>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</si>
  <si>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</si>
  <si>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</si>
  <si>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</si>
  <si>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</si>
  <si>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</si>
  <si>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</si>
  <si>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</si>
  <si>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</si>
  <si>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</si>
  <si>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</si>
  <si>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</si>
  <si>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</si>
  <si>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</si>
  <si>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</si>
  <si>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</si>
  <si>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</si>
  <si>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</si>
  <si>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</si>
  <si>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</si>
  <si>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</si>
  <si>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</si>
  <si>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</si>
  <si>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</si>
  <si>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</si>
  <si>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</si>
  <si>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</si>
  <si>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</si>
  <si>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</si>
  <si>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</si>
  <si>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</si>
  <si>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</si>
  <si>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</si>
  <si>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</si>
  <si>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</si>
  <si>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</si>
  <si>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</si>
  <si>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</si>
  <si>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</si>
  <si>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</si>
  <si>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</si>
  <si>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</si>
  <si>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</si>
  <si>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</si>
  <si>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</si>
  <si>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</si>
  <si>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</si>
  <si>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</si>
  <si>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</si>
  <si>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</si>
  <si>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</si>
  <si>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</si>
  <si>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</si>
  <si>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</si>
  <si>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</si>
  <si>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</si>
  <si>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</si>
  <si>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</si>
  <si>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</si>
  <si>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</si>
  <si>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</si>
  <si>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</si>
  <si>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</si>
  <si>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</si>
  <si>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</si>
  <si>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</si>
  <si>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</si>
  <si>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</si>
  <si>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</si>
  <si>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</si>
  <si>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</si>
  <si>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</si>
  <si>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</si>
  <si>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</si>
  <si>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</si>
  <si>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</si>
  <si>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</si>
  <si>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</si>
  <si>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</si>
  <si>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</si>
  <si>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</si>
  <si>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</si>
  <si>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</si>
  <si>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</si>
  <si>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</si>
  <si>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</si>
  <si>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</si>
  <si>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</si>
  <si>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</si>
  <si>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</si>
  <si>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</si>
  <si>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</si>
  <si>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</si>
  <si>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</si>
  <si>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</si>
  <si>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</si>
  <si>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</si>
  <si>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</si>
  <si>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</si>
  <si>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</si>
  <si>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</si>
  <si>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</si>
  <si>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</si>
  <si>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</si>
  <si>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</si>
  <si>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</si>
  <si>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</si>
  <si>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</si>
  <si>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</si>
  <si>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</si>
  <si>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</si>
  <si>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</si>
  <si>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</si>
  <si>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</si>
  <si>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</si>
  <si>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</si>
  <si>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</si>
  <si>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</si>
  <si>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</si>
  <si>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</si>
  <si>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</si>
  <si>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</si>
  <si>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</si>
  <si>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</si>
  <si>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</si>
  <si>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</si>
  <si>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</si>
  <si>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</si>
  <si>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</si>
  <si>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</si>
  <si>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</si>
  <si>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</si>
  <si>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</si>
  <si>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</si>
  <si>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</si>
  <si>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</si>
  <si>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</si>
  <si>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</si>
  <si>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</si>
  <si>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</si>
  <si>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</si>
  <si>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</si>
  <si>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</si>
  <si>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</si>
  <si>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</si>
  <si>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</si>
  <si>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</si>
  <si>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</si>
  <si>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</si>
  <si>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</si>
  <si>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</si>
  <si>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</si>
  <si>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</si>
  <si>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</si>
  <si>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</si>
  <si>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</si>
  <si>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</si>
  <si>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</si>
  <si>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</si>
  <si>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</si>
  <si>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</si>
  <si>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</si>
  <si>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</si>
  <si>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</si>
  <si>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</si>
  <si>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</si>
  <si>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</si>
  <si>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</si>
  <si>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</si>
  <si>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</si>
  <si>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</si>
  <si>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</si>
  <si>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</si>
  <si>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</si>
  <si>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</si>
  <si>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</si>
  <si>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</si>
  <si>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</si>
  <si>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</si>
  <si>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</si>
  <si>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</si>
  <si>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</si>
  <si>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</si>
  <si>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</si>
  <si>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</si>
  <si>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</si>
  <si>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</si>
  <si>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</si>
  <si>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</si>
  <si>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</si>
  <si>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</si>
  <si>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</si>
  <si>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</si>
  <si>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</si>
  <si>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</si>
  <si>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</si>
  <si>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</si>
  <si>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</si>
  <si>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</si>
  <si>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</si>
  <si>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</si>
  <si>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</si>
  <si>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</si>
  <si>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</si>
  <si>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</si>
  <si>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</si>
  <si>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</si>
  <si>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</si>
  <si>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</si>
  <si>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</si>
  <si>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</si>
  <si>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</si>
  <si>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</si>
  <si>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</si>
  <si>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</si>
  <si>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</si>
  <si>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</si>
  <si>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</si>
  <si>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</si>
  <si>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</si>
  <si>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</si>
  <si>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</si>
  <si>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</si>
  <si>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</si>
  <si>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</si>
  <si>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</si>
  <si>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</si>
  <si>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</si>
  <si>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</si>
  <si>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</si>
  <si>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</si>
  <si>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</si>
  <si>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</si>
  <si>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</si>
  <si>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</si>
  <si>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</si>
  <si>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</si>
  <si>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</si>
  <si>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</si>
  <si>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</si>
  <si>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</si>
  <si>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</si>
  <si>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</si>
  <si>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</si>
  <si>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</si>
  <si>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</si>
  <si>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</si>
  <si>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</si>
  <si>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</si>
  <si>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</si>
  <si>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</si>
  <si>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</si>
  <si>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</si>
  <si>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</si>
  <si>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</si>
  <si>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</si>
  <si>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</si>
  <si>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</si>
  <si>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</si>
  <si>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</si>
  <si>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</si>
  <si>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</si>
  <si>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</si>
  <si>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</si>
  <si>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</si>
  <si>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</si>
  <si>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</si>
  <si>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</si>
  <si>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</si>
  <si>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</si>
  <si>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</si>
  <si>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</si>
  <si>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</si>
  <si>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</si>
  <si>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</si>
  <si>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</si>
  <si>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</si>
  <si>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</si>
  <si>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</si>
  <si>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</si>
  <si>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</si>
  <si>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</si>
  <si>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</si>
  <si>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</si>
  <si>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</si>
  <si>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</si>
  <si>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</si>
  <si>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</si>
  <si>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</si>
  <si>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</si>
  <si>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</si>
  <si>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</si>
  <si>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</si>
  <si>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</si>
  <si>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</si>
  <si>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</si>
  <si>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</si>
  <si>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</si>
  <si>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</si>
  <si>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</si>
  <si>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</si>
  <si>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</si>
  <si>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</si>
  <si>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</si>
  <si>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</si>
  <si>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</si>
  <si>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</si>
  <si>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</si>
  <si>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</si>
  <si>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</si>
  <si>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</si>
  <si>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</si>
  <si>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</si>
  <si>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</si>
  <si>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</si>
  <si>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</si>
  <si>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</si>
  <si>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</si>
  <si>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</si>
  <si>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</si>
  <si>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</si>
  <si>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</si>
  <si>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</si>
  <si>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</si>
  <si>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</si>
  <si>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</si>
  <si>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</si>
  <si>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</si>
  <si>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</si>
  <si>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</si>
  <si>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</si>
  <si>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</si>
  <si>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</si>
  <si>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</si>
  <si>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</si>
  <si>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</si>
  <si>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</si>
  <si>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</si>
  <si>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</si>
  <si>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</si>
  <si>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</si>
  <si>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</si>
  <si>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</si>
  <si>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</si>
  <si>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</si>
  <si>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</si>
  <si>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</si>
  <si>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</si>
  <si>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</si>
  <si>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</si>
  <si>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</si>
  <si>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</si>
  <si>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</si>
  <si>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</si>
  <si>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</si>
  <si>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</si>
  <si>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</si>
  <si>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</si>
  <si>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</si>
  <si>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</si>
  <si>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</si>
  <si>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</si>
  <si>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</si>
  <si>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</si>
  <si>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</si>
  <si>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</si>
  <si>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</si>
  <si>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</si>
  <si>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</si>
  <si>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</si>
  <si>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</si>
  <si>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</si>
  <si>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</si>
  <si>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</si>
  <si>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</si>
  <si>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</si>
  <si>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</si>
  <si>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</si>
  <si>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</si>
  <si>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</si>
  <si>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</si>
  <si>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</si>
  <si>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</si>
  <si>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</si>
  <si>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</si>
  <si>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</si>
  <si>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</si>
  <si>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</si>
  <si>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</si>
  <si>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</si>
  <si>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</si>
  <si>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</si>
  <si>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</si>
  <si>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</si>
  <si>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</si>
  <si>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</si>
  <si>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</si>
  <si>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</si>
  <si>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</si>
  <si>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</si>
  <si>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</si>
  <si>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</si>
  <si>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</si>
  <si>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</si>
  <si>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</si>
  <si>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</si>
  <si>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</si>
  <si>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</si>
  <si>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</si>
  <si>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</si>
  <si>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</si>
  <si>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</si>
  <si>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</si>
  <si>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</si>
  <si>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</si>
  <si>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</si>
  <si>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</si>
  <si>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</si>
  <si>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</si>
  <si>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</si>
  <si>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</si>
  <si>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</si>
  <si>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</si>
  <si>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</si>
  <si>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</si>
  <si>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</si>
  <si>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</si>
  <si>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</si>
  <si>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</si>
  <si>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</si>
  <si>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</si>
  <si>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</si>
  <si>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</si>
  <si>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</si>
  <si>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</si>
  <si>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</si>
  <si>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</si>
  <si>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</si>
  <si>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</si>
  <si>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</si>
  <si>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</si>
  <si>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</si>
  <si>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</si>
  <si>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</si>
  <si>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</si>
  <si>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</si>
  <si>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</si>
  <si>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</si>
  <si>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</si>
  <si>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</si>
  <si>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</si>
  <si>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</si>
  <si>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</si>
  <si>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</si>
  <si>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</si>
  <si>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</si>
  <si>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</si>
  <si>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</si>
  <si>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</si>
  <si>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</si>
  <si>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</si>
  <si>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</si>
  <si>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</si>
  <si>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</si>
  <si>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</si>
  <si>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</si>
  <si>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</si>
  <si>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</si>
  <si>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</si>
  <si>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</si>
  <si>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</si>
  <si>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</si>
  <si>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</si>
  <si>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</si>
  <si>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</si>
  <si>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</si>
  <si>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</si>
  <si>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</si>
  <si>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</si>
  <si>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</si>
  <si>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</si>
  <si>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</si>
  <si>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</si>
  <si>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</si>
  <si>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</si>
  <si>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</si>
  <si>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</si>
  <si>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</si>
  <si>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</si>
  <si>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</si>
  <si>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</si>
  <si>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</si>
  <si>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</si>
  <si>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</si>
  <si>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</si>
  <si>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</si>
  <si>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</si>
  <si>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</si>
  <si>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</si>
  <si>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</si>
  <si>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</si>
  <si>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</si>
  <si>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</si>
  <si>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</si>
  <si>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</si>
  <si>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</si>
  <si>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</si>
  <si>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</si>
  <si>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</si>
  <si>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</si>
  <si>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</si>
  <si>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</si>
  <si>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</si>
  <si>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</si>
  <si>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</si>
  <si>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</si>
  <si>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</si>
  <si>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</si>
  <si>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</si>
  <si>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</si>
  <si>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</si>
  <si>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</si>
  <si>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</si>
  <si>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</si>
  <si>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</si>
  <si>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</si>
  <si>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</si>
  <si>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</si>
  <si>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</si>
  <si>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</si>
  <si>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</si>
  <si>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</si>
  <si>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</si>
  <si>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</si>
  <si>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</si>
  <si>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</si>
  <si>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</si>
  <si>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</si>
  <si>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</si>
  <si>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</si>
  <si>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</si>
  <si>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</si>
  <si>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</si>
  <si>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</si>
  <si>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</si>
  <si>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</si>
  <si>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</si>
  <si>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</si>
  <si>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</si>
  <si>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</si>
  <si>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</si>
  <si>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</si>
  <si>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</si>
  <si>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</si>
  <si>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</si>
  <si>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</si>
  <si>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</si>
  <si>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</si>
  <si>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</si>
  <si>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</si>
  <si>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</si>
  <si>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</si>
  <si>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</si>
  <si>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</si>
  <si>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</si>
  <si>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</si>
  <si>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</si>
  <si>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</si>
  <si>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</si>
  <si>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</si>
  <si>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</si>
  <si>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</si>
  <si>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</si>
  <si>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</si>
  <si>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</si>
  <si>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</si>
  <si>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</si>
  <si>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</si>
  <si>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</si>
  <si>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</si>
  <si>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</si>
  <si>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</si>
  <si>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</si>
  <si>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</si>
  <si>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</si>
  <si>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</si>
  <si>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</si>
  <si>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</si>
  <si>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</si>
  <si>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</si>
  <si>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</si>
  <si>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</si>
  <si>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</si>
  <si>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</si>
  <si>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</si>
  <si>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</si>
  <si>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</si>
  <si>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</si>
  <si>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</si>
  <si>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</si>
  <si>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</si>
  <si>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</si>
  <si>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</si>
  <si>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</si>
  <si>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</si>
  <si>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</si>
  <si>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</si>
  <si>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</si>
  <si>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</si>
  <si>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</si>
  <si>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</si>
  <si>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</si>
  <si>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</si>
  <si>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</si>
  <si>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</si>
  <si>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</si>
  <si>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</si>
  <si>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</si>
  <si>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</si>
  <si>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</si>
  <si>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</si>
  <si>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</si>
  <si>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</si>
  <si>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</si>
  <si>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</si>
  <si>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</si>
  <si>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</si>
  <si>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</si>
  <si>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</si>
  <si>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</si>
  <si>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</si>
  <si>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</si>
  <si>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</si>
  <si>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</si>
  <si>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</si>
  <si>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</si>
  <si>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</si>
  <si>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</si>
  <si>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</si>
  <si>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</si>
  <si>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</si>
  <si>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</si>
  <si>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</si>
  <si>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</si>
  <si>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</si>
  <si>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</si>
  <si>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</si>
  <si>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</si>
  <si>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</si>
  <si>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</si>
  <si>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</si>
  <si>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</si>
  <si>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</si>
  <si>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</si>
  <si>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</si>
  <si>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</si>
  <si>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</si>
  <si>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</si>
  <si>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</si>
  <si>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</si>
  <si>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</si>
  <si>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</si>
  <si>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</si>
  <si>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</si>
  <si>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</si>
  <si>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</si>
  <si>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</si>
  <si>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</si>
  <si>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</si>
  <si>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</si>
  <si>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</si>
  <si>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</si>
  <si>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</si>
  <si>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</si>
  <si>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</si>
  <si>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</si>
  <si>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</si>
  <si>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</si>
  <si>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</si>
  <si>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</si>
  <si>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</si>
  <si>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</si>
  <si>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</si>
  <si>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</si>
  <si>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</si>
  <si>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</si>
  <si>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</si>
  <si>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</si>
  <si>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</si>
  <si>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</si>
  <si>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</si>
  <si>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</si>
  <si>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</si>
  <si>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</si>
  <si>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</si>
  <si>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</si>
  <si>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</si>
  <si>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</si>
  <si>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</si>
  <si>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</si>
  <si>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</si>
  <si>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</si>
  <si>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</si>
  <si>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</si>
  <si>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</si>
  <si>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</si>
  <si>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</si>
  <si>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</si>
  <si>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</si>
  <si>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</si>
  <si>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</si>
  <si>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</si>
  <si>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</si>
  <si>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</si>
  <si>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</si>
  <si>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</si>
  <si>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</si>
  <si>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</si>
  <si>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</si>
  <si>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</si>
  <si>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</si>
  <si>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</si>
  <si>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</si>
  <si>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</si>
  <si>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</si>
  <si>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</si>
  <si>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</si>
  <si>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</si>
  <si>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</si>
  <si>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</si>
  <si>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</si>
  <si>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</si>
  <si>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</si>
  <si>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</si>
  <si>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</si>
  <si>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</si>
  <si>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</si>
  <si>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</si>
  <si>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</si>
  <si>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</si>
  <si>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</si>
  <si>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</si>
  <si>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</si>
  <si>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</si>
  <si>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</si>
  <si>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</si>
  <si>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</si>
  <si>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</si>
  <si>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</si>
  <si>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</si>
  <si>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</si>
  <si>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</si>
  <si>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</si>
  <si>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</si>
  <si>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</si>
  <si>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</si>
  <si>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</si>
  <si>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</si>
  <si>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</si>
  <si>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</si>
  <si>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</si>
  <si>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</si>
  <si>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</si>
  <si>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</si>
  <si>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</si>
  <si>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</si>
  <si>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</si>
  <si>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</si>
  <si>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</si>
  <si>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</si>
  <si>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</si>
  <si>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</si>
  <si>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</si>
  <si>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</si>
  <si>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</si>
  <si>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</si>
  <si>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</si>
  <si>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</si>
  <si>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</si>
  <si>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</si>
  <si>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</si>
  <si>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</si>
  <si>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</si>
  <si>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</si>
  <si>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</si>
  <si>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</si>
  <si>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</si>
  <si>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</si>
  <si>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</si>
  <si>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</si>
  <si>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</si>
  <si>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</si>
  <si>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</si>
  <si>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</si>
  <si>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</si>
  <si>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</si>
  <si>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</si>
  <si>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</si>
  <si>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</si>
  <si>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</si>
  <si>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</si>
  <si>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</si>
  <si>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</si>
  <si>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</si>
  <si>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</si>
  <si>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</si>
  <si>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</si>
  <si>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</si>
  <si>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</si>
  <si>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</si>
  <si>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</si>
  <si>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</si>
  <si>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</si>
  <si>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</si>
  <si>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</si>
  <si>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</si>
  <si>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</si>
  <si>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</si>
  <si>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</si>
  <si>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</si>
  <si>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</si>
  <si>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</si>
  <si>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</si>
  <si>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</si>
  <si>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</si>
  <si>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</si>
  <si>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</si>
  <si>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</si>
  <si>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</si>
  <si>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</si>
  <si>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</si>
  <si>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</si>
  <si>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</si>
  <si>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</si>
  <si>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</si>
  <si>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</si>
  <si>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</si>
  <si>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</si>
  <si>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</si>
  <si>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</si>
  <si>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</si>
  <si>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</si>
  <si>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</si>
  <si>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</si>
  <si>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</si>
  <si>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</si>
  <si>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</si>
  <si>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</si>
  <si>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</si>
  <si>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</si>
  <si>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</si>
  <si>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</si>
  <si>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</si>
  <si>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</si>
  <si>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</si>
  <si>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</si>
  <si>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</si>
  <si>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</si>
  <si>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</si>
  <si>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</si>
  <si>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</si>
  <si>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</si>
  <si>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</si>
  <si>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</si>
  <si>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</si>
  <si>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</si>
  <si>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</si>
  <si>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</si>
  <si>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</si>
  <si>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</si>
  <si>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</si>
  <si>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</si>
  <si>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</si>
  <si>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</si>
  <si>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</si>
  <si>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</si>
  <si>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</si>
  <si>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</si>
  <si>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</si>
  <si>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</si>
  <si>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</si>
  <si>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</si>
  <si>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</si>
  <si>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</si>
  <si>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</si>
  <si>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</si>
  <si>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</si>
  <si>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</si>
  <si>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</si>
  <si>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</si>
  <si>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</si>
  <si>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</si>
  <si>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</si>
  <si>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</si>
  <si>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</si>
  <si>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</si>
  <si>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</si>
  <si>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</si>
  <si>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</si>
  <si>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</si>
  <si>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</si>
  <si>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</si>
  <si>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</si>
  <si>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</si>
  <si>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</si>
  <si>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</si>
  <si>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</si>
  <si>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</si>
  <si>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</si>
  <si>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</si>
  <si>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</si>
  <si>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</si>
  <si>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</si>
  <si>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</si>
  <si>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</si>
  <si>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</si>
  <si>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</si>
  <si>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</si>
  <si>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</si>
  <si>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</si>
  <si>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</si>
  <si>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</si>
  <si>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</si>
  <si>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</si>
  <si>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</si>
  <si>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</si>
  <si>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</si>
  <si>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</si>
  <si>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</si>
  <si>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</si>
  <si>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</si>
  <si>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</si>
  <si>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</si>
  <si>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</si>
  <si>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</si>
  <si>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</si>
  <si>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</si>
  <si>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</si>
  <si>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</si>
  <si>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</si>
  <si>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</si>
  <si>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</si>
  <si>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</si>
  <si>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</si>
  <si>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</si>
  <si>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</si>
  <si>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</si>
  <si>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</si>
  <si>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</si>
  <si>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</si>
  <si>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</si>
  <si>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</si>
  <si>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</si>
  <si>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</si>
  <si>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</si>
  <si>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</si>
  <si>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</si>
  <si>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</si>
  <si>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</si>
  <si>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</si>
  <si>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</si>
  <si>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</si>
  <si>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</si>
  <si>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</si>
  <si>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</si>
  <si>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</si>
  <si>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</si>
  <si>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</si>
  <si>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</si>
  <si>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</si>
  <si>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</si>
  <si>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</si>
  <si>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</si>
  <si>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</si>
  <si>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</si>
  <si>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</si>
  <si>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</si>
  <si>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</si>
  <si>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</si>
  <si>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</si>
  <si>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</si>
  <si>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</si>
  <si>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</si>
  <si>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</si>
  <si>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</si>
  <si>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</si>
  <si>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</si>
  <si>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</si>
  <si>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</si>
  <si>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</si>
  <si>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</si>
  <si>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</si>
  <si>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</si>
  <si>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</si>
  <si>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</si>
  <si>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</si>
  <si>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</si>
  <si>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</si>
  <si>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</si>
  <si>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</si>
  <si>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</si>
  <si>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</si>
  <si>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</si>
  <si>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</si>
  <si>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</si>
  <si>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</si>
  <si>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</si>
  <si>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</si>
  <si>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</si>
  <si>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</si>
  <si>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</si>
  <si>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</si>
  <si>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</si>
  <si>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</si>
  <si>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</si>
  <si>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</si>
  <si>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</si>
  <si>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</si>
  <si>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</si>
  <si>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</si>
  <si>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</si>
  <si>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</si>
  <si>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</si>
  <si>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</si>
  <si>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</si>
  <si>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</si>
  <si>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</si>
  <si>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</si>
  <si>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</si>
  <si>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</si>
  <si>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</si>
  <si>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</si>
  <si>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</si>
  <si>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</si>
  <si>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</si>
  <si>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</si>
  <si>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</si>
  <si>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</si>
  <si>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</si>
  <si>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</si>
  <si>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</si>
  <si>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</si>
  <si>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</si>
  <si>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</si>
  <si>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</si>
  <si>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</si>
  <si>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</si>
  <si>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</si>
  <si>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</si>
  <si>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</si>
  <si>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</si>
  <si>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</si>
  <si>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</si>
  <si>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</si>
  <si>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</si>
  <si>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</si>
  <si>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</si>
  <si>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</si>
  <si>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</si>
  <si>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</si>
  <si>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</si>
  <si>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</si>
  <si>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</si>
  <si>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</si>
  <si>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</si>
  <si>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</si>
  <si>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</si>
  <si>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</si>
  <si>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</si>
  <si>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</si>
  <si>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</si>
  <si>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</si>
  <si>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</si>
  <si>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</si>
  <si>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</si>
  <si>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</si>
  <si>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</si>
  <si>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</si>
  <si>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</si>
  <si>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</si>
  <si>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</si>
  <si>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</si>
  <si>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</si>
  <si>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</si>
  <si>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</si>
  <si>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</si>
  <si>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</si>
  <si>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</si>
  <si>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</si>
  <si>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</si>
  <si>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</si>
  <si>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</si>
  <si>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</si>
  <si>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</si>
  <si>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</si>
  <si>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</si>
  <si>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</si>
  <si>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</si>
  <si>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</si>
  <si>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</si>
  <si>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</si>
  <si>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</si>
  <si>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</si>
  <si>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</si>
  <si>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</si>
  <si>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</si>
  <si>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</si>
  <si>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</si>
  <si>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</si>
  <si>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</si>
  <si>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</si>
  <si>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</si>
  <si>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</si>
  <si>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</si>
  <si>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</si>
  <si>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</si>
  <si>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</si>
  <si>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</si>
  <si>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</si>
  <si>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</si>
  <si>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</si>
  <si>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</si>
  <si>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</si>
  <si>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</si>
  <si>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</si>
  <si>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</si>
  <si>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</si>
  <si>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</si>
  <si>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</si>
  <si>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</si>
  <si>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</si>
  <si>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</si>
  <si>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</si>
  <si>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</si>
  <si>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</si>
  <si>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</si>
  <si>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</si>
  <si>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</si>
  <si>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</si>
  <si>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</si>
  <si>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</si>
  <si>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</si>
  <si>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</si>
  <si>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</si>
  <si>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</si>
  <si>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</si>
  <si>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</si>
  <si>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</si>
  <si>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</si>
  <si>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</si>
  <si>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</si>
  <si>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</si>
  <si>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</si>
  <si>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</si>
  <si>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</si>
  <si>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</si>
  <si>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</si>
  <si>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</si>
  <si>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</si>
  <si>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</si>
  <si>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</si>
  <si>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</si>
  <si>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</si>
  <si>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</si>
  <si>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</si>
  <si>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</si>
  <si>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</si>
  <si>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</si>
  <si>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</si>
  <si>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</si>
  <si>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</si>
  <si>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</si>
  <si>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</si>
  <si>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</si>
  <si>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</si>
  <si>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</si>
  <si>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</si>
  <si>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</si>
  <si>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</si>
  <si>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</si>
  <si>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</si>
  <si>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</si>
  <si>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</si>
  <si>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</si>
  <si>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</si>
  <si>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</si>
  <si>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</si>
  <si>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</si>
  <si>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</si>
  <si>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</si>
  <si>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</si>
  <si>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</si>
  <si>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</si>
  <si>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</si>
  <si>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</si>
  <si>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</si>
  <si>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</si>
  <si>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</si>
  <si>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</si>
  <si>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</si>
  <si>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</si>
  <si>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</si>
  <si>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</si>
  <si>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</si>
  <si>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</si>
  <si>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</si>
  <si>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</si>
  <si>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</si>
  <si>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</si>
  <si>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</si>
  <si>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</si>
  <si>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</si>
  <si>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</si>
  <si>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</si>
  <si>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</si>
  <si>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</si>
  <si>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</si>
  <si>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</si>
  <si>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</si>
  <si>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</si>
  <si>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</si>
  <si>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</si>
  <si>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</si>
  <si>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</si>
  <si>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</si>
  <si>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</si>
  <si>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</si>
  <si>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</si>
  <si>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</si>
  <si>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</si>
  <si>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</si>
  <si>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</si>
  <si>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</si>
  <si>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</si>
  <si>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</si>
  <si>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</si>
  <si>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</si>
  <si>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</si>
  <si>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</si>
  <si>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</si>
  <si>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</si>
  <si>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</si>
  <si>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</si>
  <si>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</si>
  <si>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</si>
  <si>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</si>
  <si>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</si>
  <si>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</si>
  <si>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</si>
  <si>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</si>
  <si>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</si>
  <si>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</si>
  <si>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</si>
  <si>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</si>
  <si>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</si>
  <si>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</si>
  <si>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</si>
  <si>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</si>
  <si>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</si>
  <si>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</si>
  <si>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</si>
  <si>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</si>
  <si>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</si>
  <si>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</si>
  <si>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</si>
  <si>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</si>
  <si>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</si>
  <si>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</si>
  <si>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</si>
  <si>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</si>
  <si>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</si>
  <si>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</si>
  <si>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</si>
  <si>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</si>
  <si>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</si>
  <si>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</si>
  <si>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</si>
  <si>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</si>
  <si>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</si>
  <si>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</si>
  <si>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</si>
  <si>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</si>
  <si>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</si>
  <si>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</si>
  <si>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</si>
  <si>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</si>
  <si>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</si>
  <si>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</si>
  <si>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</si>
  <si>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</si>
  <si>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</si>
  <si>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</si>
  <si>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</si>
  <si>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</si>
  <si>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</si>
  <si>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</si>
  <si>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</si>
  <si>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</si>
  <si>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</si>
  <si>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</si>
  <si>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</si>
  <si>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</si>
  <si>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</si>
  <si>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</si>
  <si>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</si>
  <si>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</si>
  <si>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</si>
  <si>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</si>
  <si>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</si>
  <si>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</si>
  <si>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</si>
  <si>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</si>
  <si>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</si>
  <si>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</si>
  <si>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</si>
  <si>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</si>
  <si>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</si>
  <si>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</si>
  <si>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</si>
  <si>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</si>
  <si>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</si>
  <si>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</si>
  <si>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</si>
  <si>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</si>
  <si>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</si>
  <si>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</si>
  <si>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</si>
  <si>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</si>
  <si>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</si>
  <si>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</si>
  <si>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</si>
  <si>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</si>
  <si>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</si>
  <si>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</si>
  <si>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</si>
  <si>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</si>
  <si>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</si>
  <si>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</si>
  <si>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</si>
  <si>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</si>
  <si>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</si>
  <si>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</si>
  <si>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</si>
  <si>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</si>
  <si>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</si>
  <si>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</si>
  <si>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</si>
  <si>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</si>
  <si>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</si>
  <si>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</si>
  <si>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</si>
  <si>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</si>
  <si>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</si>
  <si>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</si>
  <si>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</si>
  <si>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</si>
  <si>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</si>
  <si>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</si>
  <si>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</si>
  <si>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</si>
  <si>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</si>
  <si>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</si>
  <si>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</si>
  <si>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</si>
  <si>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</si>
  <si>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</si>
  <si>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</si>
  <si>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</si>
  <si>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</si>
  <si>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</si>
  <si>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</si>
  <si>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</si>
  <si>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</si>
  <si>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</si>
  <si>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</si>
  <si>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</si>
  <si>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</si>
  <si>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</si>
  <si>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</si>
  <si>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</si>
  <si>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</si>
  <si>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</si>
  <si>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</si>
  <si>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</si>
  <si>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</si>
  <si>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</si>
  <si>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</si>
  <si>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</si>
  <si>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</si>
  <si>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</si>
  <si>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</si>
  <si>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</si>
  <si>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</si>
  <si>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</si>
  <si>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</si>
  <si>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</si>
  <si>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</si>
  <si>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</si>
  <si>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</si>
  <si>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</si>
  <si>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</si>
  <si>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</si>
  <si>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</si>
  <si>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</si>
  <si>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</si>
  <si>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</si>
  <si>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</si>
  <si>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</si>
  <si>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</si>
  <si>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</si>
  <si>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</si>
  <si>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</si>
  <si>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</si>
  <si>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</si>
  <si>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</si>
  <si>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</si>
  <si>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</si>
  <si>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</si>
  <si>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</si>
  <si>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</si>
  <si>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</si>
  <si>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</si>
  <si>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</si>
  <si>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</si>
  <si>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</si>
  <si>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</si>
  <si>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</si>
  <si>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</si>
  <si>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</si>
  <si>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</si>
  <si>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</si>
  <si>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</si>
  <si>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</si>
  <si>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</si>
  <si>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</si>
  <si>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</si>
  <si>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</si>
  <si>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</si>
  <si>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</si>
  <si>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</si>
  <si>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</si>
  <si>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</si>
  <si>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</si>
  <si>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</si>
  <si>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</si>
  <si>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</si>
  <si>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</si>
  <si>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</si>
  <si>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</si>
  <si>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</si>
  <si>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</si>
  <si>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</si>
  <si>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</si>
  <si>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</si>
  <si>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</si>
  <si>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</si>
  <si>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</si>
  <si>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</si>
  <si>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</si>
  <si>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</si>
  <si>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</si>
  <si>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</si>
  <si>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</si>
  <si>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</si>
  <si>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</si>
  <si>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</si>
  <si>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</si>
  <si>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</si>
  <si>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</si>
  <si>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</si>
  <si>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</si>
  <si>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</si>
  <si>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</si>
  <si>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</si>
  <si>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</si>
  <si>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</si>
  <si>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</si>
  <si>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</si>
  <si>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</si>
  <si>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</si>
  <si>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</si>
  <si>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</si>
  <si>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</si>
  <si>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</si>
  <si>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</si>
  <si>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</si>
  <si>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</si>
  <si>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</si>
  <si>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</si>
  <si>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</si>
  <si>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</si>
  <si>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</si>
  <si>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</si>
  <si>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</si>
  <si>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</si>
  <si>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</si>
  <si>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</si>
  <si>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</si>
  <si>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</si>
  <si>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</si>
  <si>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</si>
  <si>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</si>
  <si>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</si>
  <si>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</si>
  <si>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</si>
  <si>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</si>
  <si>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</si>
  <si>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</si>
  <si>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</si>
  <si>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</si>
  <si>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</si>
  <si>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</si>
  <si>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</si>
  <si>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</si>
  <si>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</si>
  <si>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</si>
  <si>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</si>
  <si>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</si>
  <si>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</si>
  <si>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</si>
  <si>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</si>
  <si>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</si>
  <si>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</si>
  <si>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</si>
  <si>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</si>
  <si>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</si>
  <si>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</si>
  <si>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</si>
  <si>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</si>
  <si>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</si>
  <si>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</si>
  <si>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</si>
  <si>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</si>
  <si>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</si>
  <si>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</si>
  <si>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</si>
  <si>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</si>
  <si>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</si>
  <si>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</si>
  <si>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</si>
  <si>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</si>
  <si>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</si>
  <si>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</si>
  <si>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</si>
  <si>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</si>
  <si>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</si>
  <si>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</si>
  <si>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</si>
  <si>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</si>
  <si>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</si>
  <si>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</si>
  <si>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</si>
  <si>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</si>
  <si>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</si>
  <si>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</si>
  <si>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</si>
  <si>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</si>
  <si>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</si>
  <si>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</si>
  <si>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</si>
  <si>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</si>
  <si>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</si>
  <si>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</si>
  <si>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</si>
  <si>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</si>
  <si>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</si>
  <si>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</si>
  <si>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</si>
  <si>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</si>
  <si>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</si>
  <si>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</si>
  <si>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</si>
  <si>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</si>
  <si>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</si>
  <si>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</si>
  <si>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</si>
  <si>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</si>
  <si>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</si>
  <si>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</si>
  <si>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</si>
  <si>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</si>
  <si>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</si>
  <si>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</si>
  <si>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</si>
  <si>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</si>
  <si>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</si>
  <si>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</si>
  <si>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</si>
  <si>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</si>
  <si>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</si>
  <si>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</si>
  <si>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</si>
  <si>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</si>
  <si>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</si>
  <si>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</si>
  <si>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</si>
  <si>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</si>
  <si>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</si>
  <si>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</si>
  <si>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</si>
  <si>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</si>
  <si>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</si>
  <si>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</si>
  <si>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</si>
  <si>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</si>
  <si>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</si>
  <si>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</si>
  <si>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</si>
  <si>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</si>
  <si>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</si>
  <si>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</si>
  <si>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</si>
  <si>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</si>
  <si>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</si>
  <si>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</si>
  <si>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</si>
  <si>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</si>
  <si>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</si>
  <si>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</si>
  <si>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</si>
  <si>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</si>
  <si>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</si>
  <si>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</si>
  <si>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</si>
  <si>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</si>
  <si>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</si>
  <si>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</si>
  <si>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</si>
  <si>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</si>
  <si>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</si>
  <si>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</si>
  <si>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</si>
  <si>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</si>
  <si>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</si>
  <si>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</si>
  <si>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</si>
  <si>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</si>
  <si>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</si>
  <si>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</si>
  <si>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</si>
  <si>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</si>
  <si>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</si>
  <si>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</si>
  <si>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</si>
  <si>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</si>
  <si>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</si>
  <si>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</si>
  <si>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</si>
  <si>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</si>
  <si>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</si>
  <si>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</si>
  <si>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</si>
  <si>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</si>
  <si>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</si>
  <si>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</si>
  <si>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</si>
  <si>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</si>
  <si>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</si>
  <si>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</si>
  <si>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</si>
  <si>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</si>
  <si>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</si>
  <si>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</si>
  <si>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</si>
  <si>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</si>
  <si>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</si>
  <si>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</si>
  <si>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</si>
  <si>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</si>
  <si>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</si>
  <si>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</si>
  <si>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</si>
  <si>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</si>
  <si>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</si>
  <si>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</si>
  <si>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</si>
  <si>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</si>
  <si>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</si>
  <si>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</si>
  <si>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</si>
  <si>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</si>
  <si>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</si>
  <si>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</si>
  <si>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</si>
  <si>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</si>
  <si>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</si>
  <si>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</si>
  <si>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</si>
  <si>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</si>
  <si>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</si>
  <si>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</si>
  <si>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</si>
  <si>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</si>
  <si>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</si>
  <si>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</si>
  <si>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</si>
  <si>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</si>
  <si>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</si>
  <si>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</si>
  <si>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</si>
  <si>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</si>
  <si>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</si>
  <si>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</si>
  <si>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</si>
  <si>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</si>
  <si>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</si>
  <si>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</si>
  <si>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</si>
  <si>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</si>
  <si>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</si>
  <si>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</si>
  <si>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</si>
  <si>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</si>
  <si>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</si>
  <si>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</si>
  <si>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</si>
  <si>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</si>
  <si>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</si>
  <si>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</si>
  <si>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</si>
  <si>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</si>
  <si>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</si>
  <si>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</si>
  <si>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</si>
  <si>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</si>
  <si>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</si>
  <si>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</si>
  <si>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</si>
  <si>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</si>
  <si>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</si>
  <si>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</si>
  <si>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</si>
  <si>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</si>
  <si>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</si>
  <si>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</si>
  <si>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</si>
  <si>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</si>
  <si>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</si>
  <si>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</si>
  <si>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</si>
  <si>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</si>
  <si>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</si>
  <si>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</si>
  <si>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</si>
  <si>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</si>
  <si>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</si>
  <si>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</si>
  <si>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</si>
  <si>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</si>
  <si>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</si>
  <si>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</si>
  <si>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</si>
  <si>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</si>
  <si>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</si>
  <si>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</si>
  <si>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</si>
  <si>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</si>
  <si>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</si>
  <si>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</si>
  <si>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</si>
  <si>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</si>
  <si>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</si>
  <si>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</si>
  <si>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</si>
  <si>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</si>
  <si>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</si>
  <si>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</si>
  <si>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</si>
  <si>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</si>
  <si>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</si>
  <si>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</si>
  <si>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</si>
  <si>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</si>
  <si>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</si>
  <si>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</si>
  <si>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</si>
  <si>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</si>
  <si>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</si>
  <si>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</si>
  <si>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</si>
  <si>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</si>
  <si>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</si>
  <si>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</si>
  <si>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</si>
  <si>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</si>
  <si>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</si>
  <si>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</si>
  <si>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</si>
  <si>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</si>
  <si>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</si>
  <si>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</si>
  <si>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</si>
  <si>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</si>
  <si>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</si>
  <si>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</si>
  <si>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</si>
  <si>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</si>
  <si>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</si>
  <si>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</si>
  <si>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</si>
  <si>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</si>
  <si>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</si>
  <si>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</si>
  <si>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</si>
  <si>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</si>
  <si>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</si>
  <si>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</si>
  <si>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</si>
  <si>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</si>
  <si>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</si>
  <si>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</si>
  <si>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</si>
  <si>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</si>
  <si>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</si>
  <si>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</si>
  <si>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</si>
  <si>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</si>
  <si>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</si>
  <si>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</si>
  <si>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</si>
  <si>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</si>
  <si>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</si>
  <si>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</si>
  <si>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</si>
  <si>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</si>
  <si>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</si>
  <si>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</si>
  <si>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</si>
  <si>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</si>
  <si>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</si>
  <si>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</si>
  <si>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</si>
  <si>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</si>
  <si>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</si>
  <si>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</si>
  <si>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</si>
  <si>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</si>
  <si>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</si>
  <si>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</si>
  <si>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</si>
  <si>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</si>
  <si>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</si>
  <si>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</si>
  <si>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</si>
  <si>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</si>
  <si>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</si>
  <si>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</si>
  <si>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</si>
  <si>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</si>
  <si>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</si>
  <si>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</si>
  <si>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</si>
  <si>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</si>
  <si>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</si>
  <si>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</si>
  <si>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</si>
  <si>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</si>
  <si>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</si>
  <si>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</si>
  <si>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</si>
  <si>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</si>
  <si>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</si>
  <si>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</si>
  <si>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</si>
  <si>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</si>
  <si>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</si>
  <si>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</si>
  <si>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</si>
  <si>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</si>
  <si>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</si>
  <si>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</si>
  <si>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</si>
  <si>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</si>
  <si>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</si>
  <si>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</si>
  <si>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</si>
  <si>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</si>
  <si>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</si>
  <si>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</si>
  <si>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</si>
  <si>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</si>
  <si>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</si>
  <si>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</si>
  <si>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</si>
  <si>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</si>
  <si>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</si>
  <si>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</si>
  <si>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</si>
  <si>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</si>
  <si>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</si>
  <si>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</si>
  <si>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</si>
  <si>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</si>
  <si>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</si>
  <si>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</si>
  <si>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</si>
  <si>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</si>
  <si>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</si>
  <si>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</si>
  <si>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</si>
  <si>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</si>
  <si>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</si>
  <si>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</si>
  <si>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</si>
  <si>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</si>
  <si>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</si>
  <si>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</si>
  <si>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</si>
  <si>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</si>
  <si>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</si>
  <si>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</si>
  <si>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</si>
  <si>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</si>
  <si>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</si>
  <si>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</si>
  <si>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</si>
  <si>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</si>
  <si>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</si>
  <si>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</si>
  <si>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</si>
  <si>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</si>
  <si>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</si>
  <si>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</si>
  <si>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</si>
  <si>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</si>
  <si>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</si>
  <si>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</si>
  <si>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</si>
  <si>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</si>
  <si>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</si>
  <si>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</si>
  <si>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</si>
  <si>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</si>
  <si>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</si>
  <si>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</si>
  <si>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</si>
  <si>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</si>
  <si>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</si>
  <si>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</si>
  <si>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</si>
  <si>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</si>
  <si>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</si>
  <si>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</si>
  <si>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</si>
  <si>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</si>
  <si>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</si>
  <si>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</si>
  <si>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</si>
  <si>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</si>
  <si>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</si>
  <si>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</si>
  <si>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</si>
  <si>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</si>
  <si>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</si>
  <si>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</si>
  <si>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</si>
  <si>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</si>
  <si>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</si>
  <si>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</si>
  <si>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</si>
  <si>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</si>
  <si>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</si>
  <si>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</si>
  <si>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</si>
  <si>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</si>
  <si>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</si>
  <si>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</si>
  <si>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</si>
  <si>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</si>
  <si>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</si>
  <si>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</si>
  <si>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</si>
  <si>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</si>
  <si>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</si>
  <si>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</si>
  <si>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</si>
  <si>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</si>
  <si>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</si>
  <si>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</si>
  <si>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</si>
  <si>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</si>
  <si>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</si>
  <si>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</si>
  <si>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</si>
  <si>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</si>
  <si>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</si>
  <si>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</si>
  <si>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</si>
  <si>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</si>
  <si>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</si>
  <si>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</si>
  <si>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</si>
  <si>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</si>
  <si>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</si>
  <si>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</si>
  <si>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</si>
  <si>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</si>
  <si>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</si>
  <si>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</si>
  <si>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</si>
  <si>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</si>
  <si>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</si>
  <si>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</si>
  <si>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</si>
  <si>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</si>
  <si>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</si>
  <si>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</si>
  <si>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</si>
  <si>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</si>
  <si>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</si>
  <si>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</si>
  <si>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</si>
  <si>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</si>
  <si>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</si>
  <si>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</si>
  <si>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</si>
  <si>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</si>
  <si>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</si>
  <si>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</si>
  <si>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</si>
  <si>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</si>
  <si>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</si>
  <si>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</si>
  <si>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</si>
  <si>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</si>
  <si>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</si>
  <si>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</si>
  <si>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</si>
  <si>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</si>
  <si>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</si>
  <si>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</si>
  <si>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</si>
  <si>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</si>
  <si>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</si>
  <si>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</si>
  <si>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</si>
  <si>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</si>
  <si>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</si>
  <si>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</si>
  <si>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</si>
  <si>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</si>
  <si>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</si>
  <si>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</si>
  <si>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</si>
  <si>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</si>
  <si>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</si>
  <si>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</si>
  <si>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</si>
  <si>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</si>
  <si>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</si>
  <si>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</si>
  <si>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</si>
  <si>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</si>
  <si>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</si>
  <si>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</si>
  <si>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</si>
  <si>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</si>
  <si>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</si>
  <si>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</si>
  <si>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</si>
  <si>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</si>
  <si>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</si>
  <si>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</si>
  <si>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</si>
  <si>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</si>
  <si>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</si>
  <si>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</si>
  <si>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</si>
  <si>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</si>
  <si>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</si>
  <si>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</si>
  <si>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</si>
  <si>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</si>
  <si>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</si>
  <si>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</si>
  <si>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</si>
  <si>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</si>
  <si>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</si>
  <si>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</si>
  <si>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</si>
  <si>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</si>
  <si>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</si>
  <si>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</si>
  <si>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</si>
  <si>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</si>
  <si>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</si>
  <si>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</si>
  <si>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</si>
  <si>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</si>
  <si>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</si>
  <si>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</si>
  <si>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</si>
  <si>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</si>
  <si>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</si>
  <si>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</si>
  <si>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</si>
  <si>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</si>
  <si>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</si>
  <si>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</si>
  <si>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</si>
  <si>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</si>
  <si>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</si>
  <si>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</si>
  <si>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</si>
  <si>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</si>
  <si>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</si>
  <si>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</si>
  <si>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</si>
  <si>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</si>
  <si>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</si>
  <si>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</si>
  <si>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</si>
  <si>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</si>
  <si>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</si>
  <si>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</si>
  <si>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</si>
  <si>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</si>
  <si>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</si>
  <si>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</si>
  <si>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</si>
  <si>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</si>
  <si>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</si>
  <si>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</si>
  <si>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</si>
  <si>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</si>
  <si>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</si>
  <si>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</si>
  <si>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</si>
  <si>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</si>
  <si>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</si>
  <si>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</si>
  <si>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</si>
  <si>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</si>
  <si>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</si>
  <si>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</si>
  <si>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</si>
  <si>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</si>
  <si>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</si>
  <si>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</si>
  <si>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</si>
  <si>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</si>
  <si>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</si>
  <si>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</si>
  <si>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</si>
  <si>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</si>
  <si>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</si>
  <si>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</si>
  <si>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</si>
  <si>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</si>
  <si>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</si>
  <si>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</si>
  <si>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</si>
  <si>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</si>
  <si>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</si>
  <si>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</si>
  <si>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</si>
  <si>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</si>
  <si>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</si>
  <si>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</si>
  <si>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</si>
  <si>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</si>
  <si>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</si>
  <si>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</si>
  <si>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</si>
  <si>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</si>
  <si>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</si>
  <si>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</si>
  <si>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</si>
  <si>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</si>
  <si>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</si>
  <si>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</si>
  <si>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</si>
  <si>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</si>
  <si>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</si>
  <si>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</si>
  <si>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</si>
  <si>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</si>
  <si>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</si>
  <si>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</si>
  <si>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</si>
  <si>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</si>
  <si>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</si>
  <si>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</si>
  <si>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</si>
  <si>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</si>
  <si>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</si>
  <si>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</si>
  <si>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</si>
  <si>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</si>
  <si>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</si>
  <si>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</si>
  <si>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</si>
  <si>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</si>
  <si>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</si>
  <si>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</si>
  <si>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</si>
  <si>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</si>
  <si>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</si>
  <si>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</si>
  <si>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</si>
  <si>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</si>
  <si>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</si>
  <si>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</si>
  <si>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</si>
  <si>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</si>
  <si>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</si>
  <si>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</si>
  <si>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</si>
  <si>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</si>
  <si>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</si>
  <si>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</si>
  <si>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</si>
  <si>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</si>
  <si>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</si>
  <si>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</si>
  <si>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</si>
  <si>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</si>
  <si>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</si>
  <si>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</si>
  <si>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</si>
  <si>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</si>
  <si>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</si>
  <si>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</si>
  <si>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</si>
  <si>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</si>
  <si>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</si>
  <si>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</si>
  <si>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</si>
  <si>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</si>
  <si>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</si>
  <si>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</si>
  <si>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</si>
  <si>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</si>
  <si>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</si>
  <si>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</si>
  <si>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</si>
  <si>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</si>
  <si>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</si>
  <si>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</si>
  <si>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</si>
  <si>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</si>
  <si>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</si>
  <si>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</si>
  <si>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</si>
  <si>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</si>
  <si>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</si>
  <si>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</si>
  <si>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</si>
  <si>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</si>
  <si>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</si>
  <si>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</si>
  <si>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</si>
  <si>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</si>
  <si>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</si>
  <si>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</si>
  <si>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</si>
  <si>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</si>
  <si>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</si>
  <si>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</si>
  <si>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</si>
  <si>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</si>
  <si>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</si>
  <si>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</si>
  <si>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</si>
  <si>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</si>
  <si>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</si>
  <si>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</si>
  <si>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</si>
  <si>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</si>
  <si>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</si>
  <si>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</si>
  <si>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</si>
  <si>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</si>
  <si>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</si>
  <si>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</si>
  <si>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</si>
  <si>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</si>
  <si>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</si>
  <si>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</si>
  <si>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</si>
  <si>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</si>
  <si>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</si>
  <si>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</si>
  <si>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</si>
  <si>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</si>
  <si>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</si>
  <si>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</si>
  <si>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</si>
  <si>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</si>
  <si>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</si>
  <si>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</si>
  <si>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</si>
  <si>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</si>
  <si>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</si>
  <si>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</si>
  <si>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</si>
  <si>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</si>
  <si>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</si>
  <si>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</si>
  <si>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</si>
  <si>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</si>
  <si>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</si>
  <si>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</si>
  <si>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</si>
  <si>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</si>
  <si>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</si>
  <si>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</si>
  <si>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</si>
  <si>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</si>
  <si>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</si>
  <si>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</si>
  <si>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</si>
  <si>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</si>
  <si>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</si>
  <si>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</si>
  <si>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</si>
  <si>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</si>
  <si>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</si>
  <si>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</si>
  <si>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</si>
  <si>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</si>
  <si>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</si>
  <si>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</si>
  <si>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</si>
  <si>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</si>
  <si>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</si>
  <si>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</si>
  <si>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</si>
  <si>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</si>
  <si>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</si>
  <si>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</si>
  <si>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</si>
  <si>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</si>
  <si>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</si>
  <si>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</si>
  <si>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</si>
  <si>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</si>
  <si>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</si>
  <si>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</si>
  <si>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</si>
  <si>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</si>
  <si>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</si>
  <si>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</si>
  <si>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</si>
  <si>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</si>
  <si>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</si>
  <si>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</si>
  <si>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</si>
  <si>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</si>
  <si>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</si>
  <si>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</si>
  <si>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</si>
  <si>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</si>
  <si>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</si>
  <si>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</si>
  <si>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</si>
  <si>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</si>
  <si>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</si>
  <si>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</si>
  <si>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</si>
  <si>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</si>
  <si>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</si>
  <si>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</si>
  <si>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</si>
  <si>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</si>
  <si>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</si>
  <si>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</si>
  <si>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</si>
  <si>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</si>
  <si>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</si>
  <si>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</si>
  <si>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</si>
  <si>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</si>
  <si>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</si>
  <si>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</si>
  <si>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</si>
  <si>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</si>
  <si>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</si>
  <si>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</si>
  <si>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</si>
  <si>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</si>
  <si>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</si>
  <si>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</si>
  <si>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</si>
  <si>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</si>
  <si>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</si>
  <si>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</si>
  <si>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</si>
  <si>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</si>
  <si>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</si>
  <si>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</si>
  <si>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</si>
  <si>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</si>
  <si>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</si>
  <si>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</si>
  <si>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</si>
  <si>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</si>
  <si>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</si>
  <si>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</si>
  <si>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</si>
  <si>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</si>
  <si>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</si>
  <si>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</si>
  <si>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</si>
  <si>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</si>
  <si>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</si>
  <si>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</si>
  <si>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</si>
  <si>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</si>
  <si>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</si>
  <si>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</si>
  <si>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</si>
  <si>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</si>
  <si>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</si>
  <si>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</si>
  <si>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</si>
  <si>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</si>
  <si>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</si>
  <si>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</si>
  <si>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</si>
  <si>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</si>
  <si>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</si>
  <si>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</si>
  <si>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</si>
  <si>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</si>
  <si>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</si>
  <si>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</si>
  <si>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</si>
  <si>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</si>
  <si>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</si>
  <si>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</si>
  <si>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</si>
  <si>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</si>
  <si>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</si>
  <si>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</si>
  <si>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</si>
  <si>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</si>
  <si>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</si>
  <si>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</si>
  <si>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</si>
  <si>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</si>
  <si>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</si>
  <si>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</si>
  <si>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</si>
  <si>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</si>
  <si>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</si>
  <si>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</si>
  <si>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</si>
  <si>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</si>
  <si>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</si>
  <si>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</si>
  <si>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</si>
  <si>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</si>
  <si>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</si>
  <si>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</si>
  <si>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</si>
  <si>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</si>
  <si>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</si>
  <si>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</si>
  <si>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</si>
  <si>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</si>
  <si>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</si>
  <si>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</si>
  <si>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</si>
  <si>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</si>
  <si>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</si>
  <si>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</si>
  <si>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</si>
  <si>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</si>
  <si>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</si>
  <si>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</si>
  <si>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</si>
  <si>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</si>
  <si>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</si>
  <si>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</si>
  <si>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</si>
  <si>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</si>
  <si>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</si>
  <si>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</si>
  <si>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</si>
  <si>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</si>
  <si>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</si>
  <si>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</si>
  <si>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</si>
  <si>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</si>
  <si>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</si>
  <si>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</si>
  <si>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</si>
  <si>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</si>
  <si>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</si>
  <si>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</si>
  <si>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</si>
  <si>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</si>
  <si>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</si>
  <si>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</si>
  <si>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</si>
  <si>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</si>
  <si>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</si>
  <si>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</si>
  <si>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</si>
  <si>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</si>
  <si>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</si>
  <si>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</si>
  <si>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</si>
  <si>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</si>
  <si>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</si>
  <si>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</si>
  <si>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</si>
  <si>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</si>
  <si>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</si>
  <si>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</si>
  <si>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</si>
  <si>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</si>
  <si>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</si>
  <si>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</si>
  <si>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</si>
  <si>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</si>
  <si>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</si>
  <si>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</si>
  <si>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</si>
  <si>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</si>
  <si>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</si>
  <si>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</si>
  <si>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</si>
  <si>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</si>
  <si>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</si>
  <si>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</si>
  <si>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</si>
  <si>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</si>
  <si>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</si>
  <si>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</si>
  <si>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</si>
  <si>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</si>
  <si>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</si>
  <si>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</si>
  <si>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</si>
  <si>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</si>
  <si>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</si>
  <si>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</si>
  <si>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</si>
  <si>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</si>
  <si>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</si>
  <si>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</si>
  <si>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</si>
  <si>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</si>
  <si>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</si>
  <si>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</si>
  <si>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</si>
  <si>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</si>
  <si>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</si>
  <si>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</si>
  <si>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</si>
  <si>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</si>
  <si>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</si>
  <si>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</si>
  <si>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</si>
  <si>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</si>
  <si>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</si>
  <si>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</si>
  <si>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</si>
  <si>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</si>
  <si>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</si>
  <si>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</si>
  <si>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</si>
  <si>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</si>
  <si>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</si>
  <si>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</si>
  <si>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</si>
  <si>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</si>
  <si>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</si>
  <si>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</si>
  <si>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</si>
  <si>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</si>
  <si>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</si>
  <si>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</si>
  <si>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</si>
  <si>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</si>
  <si>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</si>
  <si>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</si>
  <si>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</si>
  <si>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</si>
  <si>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</si>
  <si>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</si>
  <si>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</si>
  <si>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</si>
  <si>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</si>
  <si>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</si>
  <si>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</si>
  <si>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</si>
  <si>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</si>
  <si>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</si>
  <si>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</si>
  <si>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</si>
  <si>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</si>
  <si>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</si>
  <si>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</si>
  <si>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</si>
  <si>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</si>
  <si>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</si>
  <si>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</si>
  <si>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</si>
  <si>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</si>
  <si>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</si>
  <si>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</si>
  <si>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</si>
  <si>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</si>
  <si>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</si>
  <si>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</si>
  <si>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</si>
  <si>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</si>
  <si>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</si>
  <si>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</si>
  <si>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</si>
  <si>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</si>
  <si>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</si>
  <si>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</si>
  <si>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</si>
  <si>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</si>
  <si>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</si>
  <si>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</si>
  <si>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</si>
  <si>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</si>
  <si>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</si>
  <si>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</si>
  <si>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</si>
  <si>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</si>
  <si>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</si>
  <si>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</si>
  <si>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</si>
  <si>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</si>
  <si>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</si>
  <si>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</si>
  <si>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</si>
  <si>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</si>
  <si>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</si>
  <si>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</si>
  <si>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</si>
  <si>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</si>
  <si>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</si>
  <si>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</si>
  <si>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</si>
  <si>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</si>
  <si>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</si>
  <si>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</si>
  <si>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</si>
  <si>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</si>
  <si>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</si>
  <si>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</si>
  <si>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</si>
  <si>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</si>
  <si>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</si>
  <si>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</si>
  <si>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</si>
  <si>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</si>
  <si>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</si>
  <si>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</si>
  <si>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</si>
  <si>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</si>
  <si>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</si>
  <si>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</si>
  <si>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</si>
  <si>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</si>
  <si>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</si>
  <si>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</si>
  <si>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</si>
  <si>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</si>
  <si>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</si>
  <si>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</si>
  <si>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</si>
  <si>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</si>
  <si>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</si>
  <si>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</si>
  <si>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</si>
  <si>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</si>
  <si>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</si>
  <si>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</si>
  <si>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</si>
  <si>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</si>
  <si>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</si>
  <si>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</si>
  <si>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</si>
  <si>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</si>
  <si>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</si>
  <si>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</si>
  <si>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</si>
  <si>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</si>
  <si>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</si>
  <si>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</si>
  <si>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</si>
  <si>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</si>
  <si>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</si>
  <si>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</si>
  <si>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</si>
  <si>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</si>
  <si>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</si>
  <si>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</si>
  <si>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</si>
  <si>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</si>
  <si>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</si>
  <si>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</si>
  <si>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</si>
  <si>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</si>
  <si>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</si>
  <si>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</si>
  <si>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</si>
  <si>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</si>
  <si>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</si>
  <si>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</si>
  <si>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</si>
  <si>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</si>
  <si>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</si>
  <si>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</si>
  <si>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</si>
  <si>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</si>
  <si>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</si>
  <si>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</si>
  <si>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</si>
  <si>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</si>
  <si>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</si>
  <si>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</si>
  <si>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</si>
  <si>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</si>
  <si>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</si>
  <si>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</si>
  <si>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</si>
  <si>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</si>
  <si>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</si>
  <si>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</si>
  <si>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</si>
  <si>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</si>
  <si>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</si>
  <si>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</si>
  <si>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</si>
  <si>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</si>
  <si>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</si>
  <si>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</si>
  <si>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</si>
  <si>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</si>
  <si>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</si>
  <si>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</si>
  <si>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</si>
  <si>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</si>
  <si>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</si>
  <si>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</si>
  <si>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</si>
  <si>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</si>
  <si>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</si>
  <si>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</si>
  <si>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</si>
  <si>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</si>
  <si>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</si>
  <si>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</si>
  <si>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</si>
  <si>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</si>
  <si>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</si>
  <si>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</si>
  <si>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</si>
  <si>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</si>
  <si>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</si>
  <si>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</si>
  <si>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</si>
  <si>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</si>
  <si>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</si>
  <si>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</si>
  <si>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</si>
  <si>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</si>
  <si>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</si>
  <si>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</si>
  <si>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</si>
  <si>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</si>
  <si>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</si>
  <si>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</si>
  <si>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</si>
  <si>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</si>
  <si>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</si>
  <si>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</si>
  <si>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</si>
  <si>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</si>
  <si>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</si>
  <si>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</si>
  <si>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</si>
  <si>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</si>
  <si>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</si>
  <si>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</si>
  <si>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</si>
  <si>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</si>
  <si>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</si>
  <si>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</si>
  <si>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</si>
  <si>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</si>
  <si>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</si>
  <si>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</si>
  <si>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</si>
  <si>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</si>
  <si>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</si>
  <si>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</si>
  <si>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</si>
  <si>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</si>
  <si>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</si>
  <si>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</si>
  <si>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</si>
  <si>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</si>
  <si>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</si>
  <si>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</si>
  <si>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</si>
  <si>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</si>
  <si>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</si>
  <si>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</si>
  <si>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</si>
  <si>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</si>
  <si>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</si>
  <si>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</si>
  <si>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</si>
  <si>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</si>
  <si>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</si>
  <si>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</si>
  <si>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</si>
  <si>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</si>
  <si>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</si>
  <si>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</si>
  <si>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</si>
  <si>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</si>
  <si>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</si>
  <si>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</si>
  <si>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</si>
  <si>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</si>
  <si>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</si>
  <si>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</si>
  <si>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</si>
  <si>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</si>
  <si>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</si>
  <si>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</si>
  <si>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</si>
  <si>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</si>
  <si>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</si>
  <si>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</si>
  <si>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</si>
  <si>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</si>
  <si>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</si>
  <si>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</si>
  <si>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</si>
  <si>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</si>
  <si>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</si>
  <si>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</si>
  <si>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</si>
  <si>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</si>
  <si>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</si>
  <si>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</si>
  <si>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</si>
  <si>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</si>
  <si>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</si>
  <si>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</si>
  <si>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</si>
  <si>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</si>
  <si>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</si>
  <si>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</si>
  <si>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</si>
  <si>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</si>
  <si>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</si>
  <si>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</si>
  <si>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</si>
  <si>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</si>
  <si>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</si>
  <si>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</si>
  <si>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</si>
  <si>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</si>
  <si>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</si>
  <si>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</si>
  <si>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</si>
  <si>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</si>
  <si>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</si>
  <si>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</si>
  <si>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</si>
  <si>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</si>
  <si>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</si>
  <si>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</si>
  <si>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</si>
  <si>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</si>
  <si>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</si>
  <si>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</si>
  <si>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</si>
  <si>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</si>
  <si>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</si>
  <si>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</si>
  <si>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</si>
  <si>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</si>
  <si>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</si>
  <si>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</si>
  <si>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</si>
  <si>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</si>
  <si>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</si>
  <si>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</si>
  <si>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</si>
  <si>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</si>
  <si>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</si>
  <si>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</si>
  <si>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</si>
  <si>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</si>
  <si>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</si>
  <si>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</si>
  <si>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</si>
  <si>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</si>
  <si>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</si>
  <si>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</si>
  <si>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</si>
  <si>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</si>
  <si>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</si>
  <si>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</si>
  <si>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</si>
  <si>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</si>
  <si>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</si>
  <si>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</si>
  <si>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</si>
  <si>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</si>
  <si>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</si>
  <si>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</si>
  <si>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</si>
  <si>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</si>
  <si>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</si>
  <si>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</si>
  <si>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</si>
  <si>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</si>
  <si>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</si>
  <si>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</si>
  <si>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</si>
  <si>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</si>
  <si>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</si>
  <si>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</si>
  <si>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</si>
  <si>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</si>
  <si>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</si>
  <si>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</si>
  <si>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</si>
  <si>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</si>
  <si>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</si>
  <si>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</si>
  <si>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</si>
  <si>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</si>
  <si>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</si>
  <si>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</si>
  <si>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</si>
  <si>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</si>
  <si>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</si>
  <si>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</si>
  <si>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</si>
  <si>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</si>
  <si>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</si>
  <si>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</si>
  <si>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</si>
  <si>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</si>
  <si>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</si>
  <si>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</si>
  <si>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</si>
  <si>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</si>
  <si>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</si>
  <si>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</si>
  <si>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</si>
  <si>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</si>
  <si>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</si>
  <si>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</si>
  <si>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</si>
  <si>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</si>
  <si>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</si>
  <si>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</si>
  <si>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</si>
  <si>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</si>
  <si>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</si>
  <si>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</si>
  <si>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</si>
  <si>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</si>
  <si>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</si>
  <si>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</si>
  <si>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</si>
  <si>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</si>
  <si>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</si>
  <si>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</si>
  <si>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</si>
  <si>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</si>
  <si>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</si>
  <si>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</si>
  <si>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</si>
  <si>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</si>
  <si>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</si>
  <si>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</si>
  <si>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</si>
  <si>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</si>
  <si>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</si>
  <si>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</si>
  <si>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</si>
  <si>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</si>
  <si>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</si>
  <si>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</si>
  <si>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</si>
  <si>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</si>
  <si>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</si>
  <si>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</si>
  <si>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</si>
  <si>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</si>
  <si>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</si>
  <si>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</si>
  <si>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</si>
  <si>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</si>
  <si>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</si>
  <si>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</si>
  <si>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</si>
  <si>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</si>
  <si>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</si>
  <si>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</si>
  <si>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</si>
  <si>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</si>
  <si>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</si>
  <si>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</si>
  <si>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</si>
  <si>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</si>
  <si>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</si>
  <si>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</si>
  <si>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</si>
  <si>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</si>
  <si>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</si>
  <si>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</si>
  <si>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</si>
  <si>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</si>
  <si>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</si>
  <si>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</si>
  <si>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</si>
  <si>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</si>
  <si>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</si>
  <si>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</si>
  <si>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</si>
  <si>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</si>
  <si>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</si>
  <si>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</si>
  <si>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</si>
  <si>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</si>
  <si>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</si>
  <si>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</si>
  <si>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</si>
  <si>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</si>
  <si>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</si>
  <si>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</si>
  <si>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</si>
  <si>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</si>
  <si>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</si>
  <si>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</si>
  <si>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</si>
  <si>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</si>
  <si>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</si>
  <si>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</si>
  <si>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</si>
  <si>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</si>
  <si>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</si>
  <si>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</si>
  <si>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</si>
  <si>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</si>
  <si>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</si>
  <si>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</si>
  <si>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</si>
  <si>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</si>
  <si>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</si>
  <si>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</si>
  <si>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</si>
  <si>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</si>
  <si>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</si>
  <si>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</si>
  <si>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</si>
  <si>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</si>
  <si>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</si>
  <si>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</si>
  <si>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</si>
  <si>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</si>
  <si>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</si>
  <si>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</si>
  <si>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</si>
  <si>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</si>
  <si>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</si>
  <si>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</si>
  <si>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</si>
  <si>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</si>
  <si>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</si>
  <si>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</si>
  <si>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</si>
  <si>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</si>
  <si>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</si>
  <si>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</si>
  <si>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</si>
  <si>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</si>
  <si>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</si>
  <si>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</si>
  <si>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</si>
  <si>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</si>
  <si>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</si>
  <si>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</si>
  <si>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</si>
  <si>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</si>
  <si>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</si>
  <si>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</si>
  <si>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</si>
  <si>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</si>
  <si>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</si>
  <si>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</si>
  <si>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</si>
  <si>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</si>
  <si>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</si>
  <si>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</si>
  <si>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</si>
  <si>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</si>
  <si>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</si>
  <si>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</si>
  <si>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</si>
  <si>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</si>
  <si>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</si>
  <si>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</si>
  <si>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</si>
  <si>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</si>
  <si>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</si>
  <si>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</si>
  <si>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</si>
  <si>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</si>
  <si>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</si>
  <si>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</si>
  <si>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</si>
  <si>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</si>
  <si>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</si>
  <si>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</si>
  <si>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</si>
  <si>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</si>
  <si>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</si>
  <si>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</si>
  <si>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</si>
  <si>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</si>
  <si>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</si>
  <si>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</si>
  <si>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</si>
  <si>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</si>
  <si>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</si>
  <si>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</si>
  <si>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</si>
  <si>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</si>
  <si>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</si>
  <si>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</si>
  <si>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</si>
  <si>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</si>
  <si>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</si>
  <si>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</si>
  <si>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</si>
  <si>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</si>
  <si>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</si>
  <si>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</si>
  <si>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</si>
  <si>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</si>
  <si>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</si>
  <si>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</si>
  <si>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</si>
  <si>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</si>
  <si>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</si>
  <si>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</si>
  <si>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</si>
  <si>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</si>
  <si>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</si>
  <si>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</si>
  <si>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</si>
  <si>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</si>
  <si>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</si>
  <si>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</si>
  <si>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</si>
  <si>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</si>
  <si>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</si>
  <si>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</si>
  <si>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</si>
  <si>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</si>
  <si>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</si>
  <si>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</si>
  <si>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</si>
  <si>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</si>
  <si>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</si>
  <si>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</si>
  <si>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</si>
  <si>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</si>
  <si>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</si>
  <si>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</si>
  <si>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</si>
  <si>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</si>
  <si>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</si>
  <si>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</si>
  <si>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</si>
  <si>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</si>
  <si>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</si>
  <si>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</si>
  <si>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</si>
  <si>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</si>
  <si>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</si>
  <si>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</si>
  <si>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</si>
  <si>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</si>
  <si>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</si>
  <si>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</si>
  <si>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</si>
  <si>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</si>
  <si>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</si>
  <si>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</si>
  <si>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</si>
  <si>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</si>
  <si>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</si>
  <si>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</si>
  <si>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</si>
  <si>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</si>
  <si>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</si>
  <si>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</si>
  <si>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</si>
  <si>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</si>
  <si>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</si>
  <si>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</si>
  <si>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</si>
  <si>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</si>
  <si>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</si>
  <si>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</si>
  <si>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</si>
  <si>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</si>
  <si>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</si>
  <si>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</si>
  <si>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</si>
  <si>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</si>
  <si>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</si>
  <si>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</si>
  <si>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</si>
  <si>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</si>
  <si>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</si>
  <si>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</si>
  <si>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</si>
  <si>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</si>
  <si>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</si>
  <si>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</si>
  <si>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</si>
  <si>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</si>
  <si>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</si>
  <si>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</si>
  <si>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</si>
  <si>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</si>
  <si>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</si>
  <si>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</si>
  <si>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</si>
  <si>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</si>
  <si>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</si>
  <si>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</si>
  <si>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</si>
  <si>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</si>
  <si>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</si>
  <si>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</si>
  <si>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</si>
  <si>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</si>
  <si>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</si>
  <si>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</si>
  <si>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</si>
  <si>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</si>
  <si>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</si>
  <si>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</si>
  <si>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</si>
  <si>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</si>
  <si>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</si>
  <si>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</si>
  <si>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</si>
  <si>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</si>
  <si>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</si>
  <si>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</si>
  <si>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</si>
  <si>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</si>
  <si>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</si>
  <si>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</si>
  <si>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</si>
  <si>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</si>
  <si>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</si>
  <si>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</si>
  <si>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</si>
  <si>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</si>
  <si>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</si>
  <si>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</si>
  <si>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</si>
  <si>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</si>
  <si>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</si>
  <si>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</si>
  <si>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</si>
  <si>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</si>
  <si>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</si>
  <si>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</si>
  <si>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</si>
  <si>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</si>
  <si>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</si>
  <si>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</si>
  <si>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</si>
  <si>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</si>
  <si>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</si>
  <si>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</si>
  <si>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</si>
  <si>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</si>
  <si>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</si>
  <si>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</si>
  <si>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</si>
  <si>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</si>
  <si>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</si>
  <si>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</si>
  <si>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</si>
  <si>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</si>
  <si>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</si>
  <si>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</si>
  <si>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</si>
  <si>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</si>
  <si>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</si>
  <si>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</si>
  <si>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</si>
  <si>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</si>
  <si>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</si>
  <si>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</si>
  <si>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</si>
  <si>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</si>
  <si>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</si>
  <si>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</si>
  <si>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</si>
  <si>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</si>
  <si>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</si>
  <si>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</si>
  <si>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</si>
  <si>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</si>
  <si>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</si>
  <si>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</si>
  <si>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</si>
  <si>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</si>
  <si>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</si>
  <si>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</si>
  <si>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</si>
  <si>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</si>
  <si>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</si>
  <si>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</si>
  <si>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</si>
  <si>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</si>
  <si>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</si>
  <si>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</si>
  <si>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</si>
  <si>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</si>
  <si>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</si>
  <si>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</si>
  <si>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</si>
  <si>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</si>
  <si>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</si>
  <si>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</si>
  <si>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</si>
  <si>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</si>
  <si>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</si>
  <si>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</si>
  <si>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</si>
  <si>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</si>
  <si>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</si>
  <si>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</si>
  <si>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</si>
  <si>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</si>
  <si>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</si>
  <si>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</si>
  <si>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</si>
  <si>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</si>
  <si>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</si>
  <si>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</si>
  <si>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</si>
  <si>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</si>
  <si>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</si>
  <si>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</si>
  <si>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</si>
  <si>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</si>
  <si>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</si>
  <si>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</si>
  <si>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</si>
  <si>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</si>
  <si>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</si>
  <si>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</si>
  <si>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</si>
  <si>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</si>
  <si>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</si>
  <si>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</si>
  <si>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</si>
  <si>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</si>
  <si>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</si>
  <si>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</si>
  <si>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</si>
  <si>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</si>
  <si>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</si>
  <si>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</si>
  <si>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</si>
  <si>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</si>
  <si>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</si>
  <si>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</si>
  <si>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</si>
  <si>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</si>
  <si>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</si>
  <si>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</si>
  <si>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</si>
  <si>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</si>
  <si>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</si>
  <si>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</si>
  <si>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</si>
  <si>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</si>
  <si>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</si>
  <si>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</si>
  <si>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</si>
  <si>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</si>
  <si>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</si>
  <si>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</si>
  <si>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</si>
  <si>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</si>
  <si>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</si>
  <si>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</si>
  <si>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</si>
  <si>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</si>
  <si>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</si>
  <si>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</si>
  <si>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</si>
  <si>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</si>
  <si>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</si>
  <si>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</si>
  <si>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</si>
  <si>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</si>
  <si>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</si>
  <si>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</si>
  <si>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</si>
  <si>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</si>
  <si>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</si>
  <si>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</si>
  <si>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</si>
  <si>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</si>
  <si>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</si>
  <si>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</si>
  <si>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</si>
  <si>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</si>
  <si>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</si>
  <si>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</si>
  <si>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</si>
  <si>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</si>
  <si>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</si>
  <si>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</si>
  <si>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</si>
  <si>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</si>
  <si>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</si>
  <si>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</si>
  <si>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</si>
  <si>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</si>
  <si>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</si>
  <si>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</si>
  <si>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</si>
  <si>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</si>
  <si>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</si>
  <si>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</si>
  <si>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</si>
  <si>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</si>
  <si>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</si>
  <si>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</si>
  <si>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</si>
  <si>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</si>
  <si>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</si>
  <si>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</si>
  <si>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</si>
  <si>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</si>
  <si>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</si>
  <si>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</si>
  <si>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</si>
  <si>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</si>
  <si>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</si>
  <si>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</si>
  <si>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</si>
  <si>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</si>
  <si>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</si>
  <si>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</si>
  <si>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</si>
  <si>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</si>
  <si>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</si>
  <si>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</si>
  <si>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</si>
  <si>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</si>
  <si>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</si>
  <si>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</si>
  <si>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</si>
  <si>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</si>
  <si>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</si>
  <si>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</si>
  <si>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</si>
  <si>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</si>
  <si>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</si>
  <si>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</si>
  <si>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</si>
  <si>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</si>
  <si>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</si>
  <si>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</si>
  <si>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</si>
  <si>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</si>
  <si>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</si>
  <si>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</si>
  <si>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</si>
  <si>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</si>
  <si>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</si>
  <si>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</si>
  <si>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</si>
  <si>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</si>
  <si>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</si>
  <si>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</si>
  <si>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</si>
  <si>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</si>
  <si>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</si>
  <si>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</si>
  <si>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</si>
  <si>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</si>
  <si>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</si>
  <si>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</si>
  <si>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</si>
  <si>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</si>
  <si>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</si>
  <si>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</si>
  <si>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</si>
  <si>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</si>
  <si>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</si>
  <si>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</si>
  <si>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</si>
  <si>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</si>
  <si>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</si>
  <si>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</si>
  <si>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</si>
  <si>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</si>
  <si>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</si>
  <si>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</si>
  <si>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</si>
  <si>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</si>
  <si>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</si>
  <si>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</si>
  <si>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</si>
  <si>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</si>
  <si>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</si>
  <si>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</si>
  <si>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</si>
  <si>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</si>
  <si>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</si>
  <si>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</si>
  <si>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</si>
  <si>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</si>
  <si>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</si>
  <si>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</si>
  <si>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</si>
  <si>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</si>
  <si>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</si>
  <si>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</si>
  <si>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</si>
  <si>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</si>
  <si>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</si>
  <si>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</si>
  <si>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</si>
  <si>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</si>
  <si>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</si>
  <si>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</si>
  <si>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</si>
  <si>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</si>
  <si>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</si>
  <si>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</si>
  <si>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</si>
  <si>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</si>
  <si>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</si>
  <si>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</si>
  <si>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</si>
  <si>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</si>
  <si>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</si>
  <si>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</si>
  <si>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</si>
  <si>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</si>
  <si>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</si>
  <si>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</si>
  <si>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</si>
  <si>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</si>
  <si>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</si>
  <si>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</si>
  <si>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</si>
  <si>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</si>
  <si>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</si>
  <si>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</si>
  <si>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</si>
  <si>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</si>
  <si>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</si>
  <si>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</si>
  <si>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</si>
  <si>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</si>
  <si>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</si>
  <si>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</si>
  <si>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</si>
  <si>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</si>
  <si>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</si>
  <si>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</si>
  <si>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</si>
  <si>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</si>
  <si>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</si>
  <si>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</si>
  <si>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</si>
  <si>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</si>
  <si>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</si>
  <si>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</si>
  <si>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</si>
  <si>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</si>
  <si>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</si>
  <si>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</si>
  <si>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</si>
  <si>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</si>
  <si>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</si>
  <si>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</si>
  <si>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</si>
  <si>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</si>
  <si>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</si>
  <si>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</si>
  <si>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</si>
  <si>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</si>
  <si>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</si>
  <si>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</si>
  <si>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</si>
  <si>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</si>
  <si>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</si>
  <si>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</si>
  <si>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</si>
  <si>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</si>
  <si>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</si>
  <si>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</si>
  <si>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</si>
  <si>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</si>
  <si>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</si>
  <si>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</si>
  <si>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</si>
  <si>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</si>
  <si>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</si>
  <si>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</si>
  <si>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</si>
  <si>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</si>
  <si>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</si>
  <si>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</si>
  <si>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</si>
  <si>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</si>
  <si>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</si>
  <si>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</si>
  <si>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</si>
  <si>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</si>
  <si>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</si>
  <si>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</si>
  <si>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</si>
  <si>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</si>
  <si>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</si>
  <si>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</si>
  <si>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</si>
  <si>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</si>
  <si>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</si>
  <si>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</si>
  <si>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</si>
  <si>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</si>
  <si>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</si>
  <si>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</si>
  <si>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</si>
  <si>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</si>
  <si>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</si>
  <si>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</si>
  <si>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</si>
  <si>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</si>
  <si>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</si>
  <si>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</si>
  <si>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</si>
  <si>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</si>
  <si>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</si>
  <si>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</si>
  <si>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</si>
  <si>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</si>
  <si>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</si>
  <si>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</si>
  <si>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</si>
  <si>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</si>
  <si>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</si>
  <si>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</si>
  <si>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</si>
  <si>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</si>
  <si>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</si>
  <si>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</si>
  <si>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</si>
  <si>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</si>
  <si>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</si>
  <si>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</si>
  <si>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</si>
  <si>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</si>
  <si>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</si>
  <si>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</si>
  <si>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</si>
  <si>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</si>
  <si>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</si>
  <si>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</si>
  <si>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</si>
  <si>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</si>
  <si>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</si>
  <si>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</si>
  <si>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</si>
  <si>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</si>
  <si>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</si>
  <si>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</si>
  <si>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</si>
  <si>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</si>
  <si>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</si>
  <si>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</si>
  <si>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</si>
  <si>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</si>
  <si>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</si>
  <si>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</si>
  <si>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</si>
  <si>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</si>
  <si>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</si>
  <si>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</si>
  <si>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</si>
  <si>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</si>
  <si>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</si>
  <si>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</si>
  <si>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</si>
  <si>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</si>
  <si>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</si>
  <si>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</si>
  <si>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</si>
  <si>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</si>
  <si>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</si>
  <si>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</si>
  <si>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</si>
  <si>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</si>
  <si>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</si>
  <si>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</si>
  <si>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</si>
  <si>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</si>
  <si>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</si>
  <si>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</si>
  <si>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</si>
  <si>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</si>
  <si>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</si>
  <si>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</si>
  <si>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</si>
  <si>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</si>
  <si>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</si>
  <si>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</si>
  <si>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</si>
  <si>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</si>
  <si>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</si>
  <si>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</si>
  <si>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</si>
  <si>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</si>
  <si>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</si>
  <si>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</si>
  <si>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</si>
  <si>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</si>
  <si>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</si>
  <si>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</si>
  <si>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</si>
  <si>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</si>
  <si>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</si>
  <si>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</si>
  <si>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</si>
  <si>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</si>
  <si>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</si>
  <si>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</si>
  <si>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</si>
  <si>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</si>
  <si>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</si>
  <si>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</si>
  <si>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</si>
  <si>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</si>
  <si>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</si>
  <si>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</si>
  <si>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</si>
  <si>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</si>
  <si>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</si>
  <si>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</si>
  <si>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</si>
  <si>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</si>
  <si>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</si>
  <si>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</si>
  <si>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</si>
  <si>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</si>
  <si>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</si>
  <si>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</si>
  <si>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</si>
  <si>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</si>
  <si>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</si>
  <si>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</si>
  <si>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</si>
  <si>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</si>
  <si>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</si>
  <si>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</si>
  <si>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</si>
  <si>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</si>
  <si>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</si>
  <si>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</si>
  <si>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</si>
  <si>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</si>
  <si>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</si>
  <si>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</si>
  <si>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</si>
  <si>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</si>
  <si>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</si>
  <si>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</si>
  <si>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</si>
  <si>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</si>
  <si>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</si>
  <si>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</si>
  <si>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</si>
  <si>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</si>
  <si>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</si>
  <si>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</si>
  <si>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</si>
  <si>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</si>
  <si>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</si>
  <si>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</si>
  <si>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</si>
  <si>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</si>
  <si>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</si>
  <si>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</si>
  <si>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</si>
  <si>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</si>
  <si>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</si>
  <si>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</si>
  <si>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</si>
  <si>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</si>
  <si>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</si>
  <si>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</si>
  <si>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</si>
  <si>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</si>
  <si>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</si>
  <si>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</si>
  <si>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</si>
  <si>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</si>
  <si>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</si>
  <si>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</si>
  <si>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</si>
  <si>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</si>
  <si>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</si>
  <si>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</si>
  <si>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</si>
  <si>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</si>
  <si>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</si>
  <si>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</si>
  <si>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</si>
  <si>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</si>
  <si>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</si>
  <si>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</si>
  <si>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</si>
  <si>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</si>
  <si>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</si>
  <si>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</si>
  <si>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</si>
  <si>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</si>
  <si>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</si>
  <si>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</si>
  <si>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</si>
  <si>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</si>
  <si>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</si>
  <si>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</si>
  <si>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</si>
  <si>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</si>
  <si>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</si>
  <si>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</si>
  <si>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</si>
  <si>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</si>
  <si>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</si>
  <si>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</si>
  <si>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</si>
  <si>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</si>
  <si>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</si>
  <si>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</si>
  <si>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</si>
  <si>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</si>
  <si>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</si>
  <si>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</si>
  <si>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</si>
  <si>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</si>
  <si>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</si>
  <si>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</si>
  <si>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</si>
  <si>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</si>
  <si>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</si>
  <si>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</si>
  <si>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</si>
  <si>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</si>
  <si>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</si>
  <si>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</si>
  <si>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</si>
  <si>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</si>
  <si>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</si>
  <si>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</si>
  <si>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</si>
  <si>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</si>
  <si>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</si>
  <si>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</si>
  <si>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</si>
  <si>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</si>
  <si>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</si>
  <si>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</si>
  <si>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</si>
  <si>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</si>
  <si>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</si>
  <si>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</si>
  <si>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</si>
  <si>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</si>
  <si>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</si>
  <si>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</si>
  <si>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</si>
  <si>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</si>
  <si>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</si>
  <si>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</si>
  <si>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</si>
  <si>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</si>
  <si>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</si>
  <si>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</si>
  <si>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</si>
  <si>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</si>
  <si>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</si>
  <si>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</si>
  <si>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</si>
  <si>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</si>
  <si>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</si>
  <si>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</si>
  <si>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</si>
  <si>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</si>
  <si>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</si>
  <si>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</si>
  <si>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</si>
  <si>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</si>
  <si>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</si>
  <si>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</si>
  <si>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</si>
  <si>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</si>
  <si>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</si>
  <si>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</si>
  <si>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</si>
  <si>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</si>
  <si>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</si>
  <si>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</si>
  <si>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</si>
  <si>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</si>
  <si>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</si>
  <si>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</si>
  <si>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</si>
  <si>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</si>
  <si>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</si>
  <si>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</si>
  <si>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</si>
  <si>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</si>
  <si>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</si>
  <si>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</si>
  <si>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</si>
  <si>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</si>
  <si>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</si>
  <si>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</si>
  <si>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</si>
  <si>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</si>
  <si>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</si>
  <si>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</si>
  <si>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</si>
  <si>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</si>
  <si>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</si>
  <si>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</si>
  <si>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</si>
  <si>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</si>
  <si>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</si>
  <si>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</si>
  <si>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</si>
  <si>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</si>
  <si>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</si>
  <si>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</si>
  <si>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</si>
  <si>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</si>
  <si>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</si>
  <si>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</si>
  <si>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</si>
  <si>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</si>
  <si>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</si>
  <si>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</si>
  <si>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</si>
  <si>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</si>
  <si>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</si>
  <si>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</si>
  <si>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</si>
  <si>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</si>
  <si>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</si>
  <si>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</si>
  <si>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</si>
  <si>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</si>
  <si>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</si>
  <si>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</si>
  <si>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</si>
  <si>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</si>
  <si>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</si>
  <si>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</si>
  <si>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</si>
  <si>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</si>
  <si>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</si>
  <si>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</si>
  <si>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</si>
  <si>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</si>
  <si>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</si>
  <si>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</si>
  <si>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</si>
  <si>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</si>
  <si>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</si>
  <si>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</si>
  <si>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</si>
  <si>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</si>
  <si>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</si>
  <si>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</si>
  <si>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</si>
  <si>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</si>
  <si>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</si>
  <si>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</si>
  <si>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</si>
  <si>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</si>
  <si>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</si>
  <si>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</si>
  <si>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</si>
  <si>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</si>
  <si>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</si>
  <si>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</si>
  <si>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</si>
  <si>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</si>
  <si>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</si>
  <si>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</si>
  <si>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</si>
  <si>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</si>
  <si>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</si>
  <si>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</si>
  <si>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</si>
  <si>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</si>
  <si>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</si>
  <si>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</si>
  <si>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</si>
  <si>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</si>
  <si>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</si>
  <si>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</si>
  <si>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</si>
  <si>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</si>
  <si>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</si>
  <si>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</si>
  <si>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</si>
  <si>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</si>
  <si>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</si>
  <si>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</si>
  <si>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</si>
  <si>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</si>
  <si>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</si>
  <si>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</si>
  <si>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</si>
  <si>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</si>
  <si>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</si>
  <si>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</si>
  <si>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</si>
  <si>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</si>
  <si>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</si>
  <si>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</si>
  <si>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</si>
  <si>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</si>
  <si>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</si>
  <si>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</si>
  <si>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</si>
  <si>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</si>
  <si>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</si>
  <si>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</si>
  <si>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</si>
  <si>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</si>
  <si>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</si>
  <si>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</si>
  <si>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</si>
  <si>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</si>
  <si>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</si>
  <si>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</si>
  <si>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</si>
  <si>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</si>
  <si>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</si>
  <si>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</si>
  <si>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</si>
  <si>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</si>
  <si>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</si>
  <si>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</si>
  <si>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</si>
  <si>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</si>
  <si>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</si>
  <si>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</si>
  <si>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</si>
  <si>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</si>
  <si>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</si>
  <si>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</si>
  <si>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</si>
  <si>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</si>
  <si>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</si>
  <si>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</si>
  <si>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</si>
  <si>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</si>
  <si>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</si>
  <si>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</si>
  <si>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</si>
  <si>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</si>
  <si>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</si>
  <si>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</si>
  <si>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</si>
  <si>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</si>
  <si>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</si>
  <si>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</si>
  <si>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</si>
  <si>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</si>
  <si>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</si>
  <si>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</si>
  <si>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</si>
  <si>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</si>
  <si>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</si>
  <si>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</si>
  <si>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</si>
  <si>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</si>
  <si>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</si>
  <si>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</si>
  <si>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</si>
  <si>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</si>
  <si>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</si>
  <si>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</si>
  <si>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</si>
  <si>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</si>
  <si>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</si>
  <si>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</si>
  <si>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</si>
  <si>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</si>
  <si>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</si>
  <si>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</si>
  <si>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</si>
  <si>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</si>
  <si>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</si>
  <si>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</si>
  <si>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</si>
  <si>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</si>
  <si>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</si>
  <si>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</si>
  <si>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</si>
  <si>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</si>
  <si>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</si>
  <si>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</si>
  <si>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</si>
  <si>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</si>
  <si>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</si>
  <si>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</si>
  <si>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</si>
  <si>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</si>
  <si>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</si>
  <si>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</si>
  <si>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</si>
  <si>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</si>
  <si>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</si>
  <si>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</si>
  <si>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</si>
  <si>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</si>
  <si>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</si>
  <si>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</si>
  <si>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</si>
  <si>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</si>
  <si>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</si>
  <si>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</si>
  <si>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</si>
  <si>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</si>
  <si>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</si>
  <si>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</si>
  <si>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</si>
  <si>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</si>
  <si>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</si>
  <si>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</si>
  <si>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</si>
  <si>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</si>
  <si>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</si>
  <si>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</si>
  <si>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</si>
  <si>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</si>
  <si>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</si>
  <si>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</si>
  <si>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</si>
  <si>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</si>
  <si>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</si>
  <si>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</si>
  <si>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</si>
  <si>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</si>
  <si>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</si>
  <si>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</si>
  <si>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</si>
  <si>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</si>
  <si>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</si>
  <si>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</si>
  <si>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</si>
  <si>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</si>
  <si>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</si>
  <si>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</si>
  <si>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</si>
  <si>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</si>
  <si>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</si>
  <si>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</si>
  <si>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</si>
  <si>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</si>
  <si>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</si>
  <si>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</si>
  <si>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</si>
  <si>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</si>
  <si>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</si>
  <si>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</si>
  <si>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</si>
  <si>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</si>
  <si>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</si>
  <si>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</si>
  <si>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</si>
  <si>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</si>
  <si>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</si>
  <si>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</si>
  <si>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</si>
  <si>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</si>
  <si>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</si>
  <si>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</si>
  <si>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</si>
  <si>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</si>
  <si>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</si>
  <si>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</si>
  <si>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</si>
  <si>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</si>
  <si>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</si>
  <si>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</si>
  <si>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</si>
  <si>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</si>
  <si>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</si>
  <si>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</si>
  <si>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</si>
  <si>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</si>
  <si>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</si>
  <si>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</si>
  <si>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</si>
  <si>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</si>
  <si>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</si>
  <si>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</si>
  <si>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</si>
  <si>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</si>
  <si>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</si>
  <si>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</si>
  <si>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</si>
  <si>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</si>
  <si>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</si>
  <si>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</si>
  <si>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</si>
  <si>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</si>
  <si>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</si>
  <si>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</si>
  <si>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</si>
  <si>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</si>
  <si>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</si>
  <si>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</si>
  <si>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</si>
  <si>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</si>
  <si>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</si>
  <si>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</si>
  <si>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</si>
  <si>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</si>
  <si>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</si>
  <si>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</si>
  <si>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</si>
  <si>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</si>
  <si>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</si>
  <si>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</si>
  <si>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</si>
  <si>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</si>
  <si>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</si>
  <si>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</si>
  <si>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</si>
  <si>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</si>
  <si>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</si>
  <si>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</si>
  <si>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</si>
  <si>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</si>
  <si>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</si>
  <si>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</si>
  <si>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</si>
  <si>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</si>
  <si>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</si>
  <si>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</si>
  <si>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</si>
  <si>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</si>
  <si>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</si>
  <si>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</si>
  <si>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</si>
  <si>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</si>
  <si>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</si>
  <si>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</si>
  <si>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</si>
  <si>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</si>
  <si>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</si>
  <si>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</si>
  <si>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</si>
  <si>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</si>
  <si>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</si>
  <si>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</si>
  <si>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</si>
  <si>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</si>
  <si>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</si>
  <si>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</si>
  <si>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</si>
  <si>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</si>
  <si>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</si>
  <si>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</si>
  <si>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</si>
  <si>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</si>
  <si>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</si>
  <si>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</si>
  <si>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</si>
  <si>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</si>
  <si>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</si>
  <si>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</si>
  <si>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</si>
  <si>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</si>
  <si>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</si>
  <si>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</si>
  <si>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</si>
  <si>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</si>
  <si>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</si>
  <si>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</si>
  <si>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</si>
  <si>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</si>
  <si>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</si>
  <si>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</si>
  <si>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</si>
  <si>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</si>
  <si>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</si>
  <si>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</si>
  <si>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</si>
  <si>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</si>
  <si>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</si>
  <si>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</si>
  <si>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</si>
  <si>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</si>
  <si>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</si>
  <si>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</si>
  <si>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</si>
  <si>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</si>
  <si>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</si>
  <si>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</si>
  <si>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</si>
  <si>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</si>
  <si>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</si>
  <si>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</si>
  <si>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</si>
  <si>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</si>
  <si>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</si>
  <si>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</si>
  <si>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</si>
  <si>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</si>
  <si>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</si>
  <si>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</si>
  <si>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</si>
  <si>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</si>
  <si>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</si>
  <si>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</si>
  <si>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</si>
  <si>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</si>
  <si>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</si>
  <si>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</si>
  <si>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</si>
  <si>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</si>
  <si>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</si>
  <si>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</si>
  <si>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</si>
  <si>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</si>
  <si>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</si>
  <si>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</si>
  <si>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</si>
  <si>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</si>
  <si>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</si>
  <si>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</si>
  <si>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</si>
  <si>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</si>
  <si>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</si>
  <si>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</si>
  <si>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</si>
  <si>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</si>
  <si>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</si>
  <si>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</si>
  <si>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</si>
  <si>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</si>
  <si>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</si>
  <si>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</si>
  <si>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</si>
  <si>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</si>
  <si>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</si>
  <si>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</si>
  <si>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</si>
  <si>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</si>
  <si>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</si>
  <si>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</si>
  <si>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</si>
  <si>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</si>
  <si>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</si>
  <si>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</si>
  <si>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</si>
  <si>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</si>
  <si>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</si>
  <si>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</si>
  <si>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</si>
  <si>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</si>
  <si>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</si>
  <si>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</si>
  <si>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</si>
  <si>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</si>
  <si>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</si>
  <si>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</si>
  <si>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</si>
  <si>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</si>
  <si>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</si>
  <si>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</si>
  <si>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</si>
  <si>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</si>
  <si>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</si>
  <si>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</si>
  <si>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</si>
  <si>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</si>
  <si>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</si>
  <si>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</si>
  <si>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</si>
  <si>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</si>
  <si>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</si>
  <si>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</si>
  <si>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</si>
  <si>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</si>
  <si>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</si>
  <si>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</si>
  <si>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</si>
  <si>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</si>
  <si>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</si>
  <si>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</si>
  <si>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</si>
  <si>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</si>
  <si>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</si>
  <si>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</si>
  <si>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</si>
  <si>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</si>
  <si>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</si>
  <si>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</si>
  <si>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</si>
  <si>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</si>
  <si>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</si>
  <si>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</si>
  <si>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</si>
  <si>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</si>
  <si>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</si>
  <si>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</si>
  <si>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</si>
  <si>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</si>
  <si>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</si>
  <si>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</si>
  <si>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</si>
  <si>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</si>
  <si>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</si>
  <si>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</si>
  <si>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</si>
  <si>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</si>
  <si>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</si>
  <si>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</si>
  <si>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</si>
  <si>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</si>
  <si>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</si>
  <si>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</si>
  <si>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</si>
  <si>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</si>
  <si>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</si>
  <si>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</si>
  <si>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</si>
  <si>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</si>
  <si>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</si>
  <si>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</si>
  <si>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</si>
  <si>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</si>
  <si>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</si>
  <si>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</si>
  <si>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</si>
  <si>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</si>
  <si>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</si>
  <si>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</si>
  <si>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</si>
  <si>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</si>
  <si>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</si>
  <si>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</si>
  <si>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</si>
  <si>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</si>
  <si>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</si>
  <si>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</si>
  <si>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</si>
  <si>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</si>
  <si>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</si>
  <si>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</si>
  <si>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</si>
  <si>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</si>
  <si>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</si>
  <si>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</si>
  <si>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</si>
  <si>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</si>
  <si>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</si>
  <si>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</si>
  <si>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</si>
  <si>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</si>
  <si>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</si>
  <si>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</si>
  <si>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</si>
  <si>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</si>
  <si>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</si>
  <si>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</si>
  <si>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</si>
  <si>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</si>
  <si>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</si>
  <si>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</si>
  <si>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</si>
  <si>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</si>
  <si>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</si>
  <si>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</si>
  <si>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</si>
  <si>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</si>
  <si>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</si>
  <si>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</si>
  <si>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</si>
  <si>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</si>
  <si>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</si>
  <si>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</si>
  <si>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</si>
  <si>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</si>
  <si>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</si>
  <si>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</si>
  <si>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</si>
  <si>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</si>
  <si>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</si>
  <si>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</si>
  <si>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</si>
  <si>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</si>
  <si>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</si>
  <si>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</si>
  <si>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</si>
  <si>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</si>
  <si>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</si>
  <si>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</si>
  <si>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</si>
  <si>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</si>
  <si>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</si>
  <si>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</si>
  <si>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</si>
  <si>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</si>
  <si>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</si>
  <si>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</si>
  <si>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</si>
  <si>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</si>
  <si>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</si>
  <si>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</si>
  <si>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</si>
  <si>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</si>
  <si>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</si>
  <si>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</si>
  <si>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</si>
  <si>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</si>
  <si>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</si>
  <si>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</si>
  <si>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</si>
  <si>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</si>
  <si>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</si>
  <si>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</si>
  <si>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</si>
  <si>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</si>
  <si>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</si>
  <si>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</si>
  <si>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</si>
  <si>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</si>
  <si>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</si>
  <si>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</si>
  <si>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</si>
  <si>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</si>
  <si>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</si>
  <si>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</si>
  <si>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</si>
  <si>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</si>
  <si>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</si>
  <si>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</si>
  <si>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</si>
  <si>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</si>
  <si>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</si>
  <si>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</si>
  <si>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</si>
  <si>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</si>
  <si>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</si>
  <si>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</si>
  <si>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</si>
  <si>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</si>
  <si>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</si>
  <si>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</si>
  <si>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</si>
  <si>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</si>
  <si>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</si>
  <si>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</si>
  <si>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</si>
  <si>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</si>
  <si>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</si>
  <si>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</si>
  <si>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</si>
  <si>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</si>
  <si>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</si>
  <si>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</si>
  <si>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</si>
  <si>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</si>
  <si>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</si>
  <si>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</si>
  <si>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</si>
  <si>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</si>
  <si>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</si>
  <si>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</si>
  <si>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</si>
  <si>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</si>
  <si>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</si>
  <si>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</si>
  <si>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</si>
  <si>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</si>
  <si>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</si>
  <si>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</si>
  <si>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</si>
  <si>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</si>
  <si>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</si>
  <si>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</si>
  <si>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</si>
  <si>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</si>
  <si>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</si>
  <si>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</si>
  <si>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</si>
  <si>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</si>
  <si>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</si>
  <si>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</si>
  <si>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</si>
  <si>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</si>
  <si>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</si>
  <si>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</si>
  <si>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</si>
  <si>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</si>
  <si>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</si>
  <si>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</si>
  <si>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</si>
  <si>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</si>
  <si>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</si>
  <si>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</si>
  <si>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</si>
  <si>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</si>
  <si>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</si>
  <si>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</si>
  <si>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</si>
  <si>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</si>
  <si>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</si>
  <si>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</si>
  <si>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</si>
  <si>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</si>
  <si>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</si>
  <si>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</si>
  <si>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</si>
  <si>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</si>
  <si>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</si>
  <si>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</si>
  <si>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</si>
  <si>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</si>
  <si>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</si>
  <si>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</si>
  <si>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</si>
  <si>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</si>
  <si>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</si>
  <si>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</si>
  <si>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</si>
  <si>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</si>
  <si>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</si>
  <si>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</si>
  <si>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</si>
  <si>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</si>
  <si>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</si>
  <si>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</si>
  <si>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</si>
  <si>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</si>
  <si>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</si>
  <si>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</si>
  <si>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</si>
  <si>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</si>
  <si>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</si>
  <si>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</si>
  <si>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</si>
  <si>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</si>
  <si>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</si>
  <si>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</si>
  <si>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</si>
  <si>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</si>
  <si>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</si>
  <si>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</si>
  <si>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</si>
  <si>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</si>
  <si>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</si>
  <si>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</si>
  <si>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</si>
  <si>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</si>
  <si>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</si>
  <si>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</si>
  <si>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</si>
  <si>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</si>
  <si>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</si>
  <si>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</si>
  <si>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</si>
  <si>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</si>
  <si>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</si>
  <si>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</si>
  <si>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</si>
  <si>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</si>
  <si>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</si>
  <si>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</si>
  <si>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</si>
  <si>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</si>
  <si>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</si>
  <si>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</si>
  <si>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</si>
  <si>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</si>
  <si>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</si>
  <si>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</si>
  <si>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</si>
  <si>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</si>
  <si>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</si>
  <si>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</si>
  <si>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</si>
  <si>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</si>
  <si>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</si>
  <si>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</si>
  <si>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</si>
  <si>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</si>
  <si>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</si>
  <si>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</si>
  <si>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</si>
  <si>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</si>
  <si>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</si>
  <si>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</si>
  <si>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</si>
  <si>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</si>
  <si>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</si>
  <si>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</si>
  <si>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</si>
  <si>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</si>
  <si>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</si>
  <si>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</si>
  <si>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</si>
  <si>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</si>
  <si>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</si>
  <si>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</si>
  <si>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</si>
  <si>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</si>
  <si>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</si>
  <si>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</si>
  <si>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</si>
  <si>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</si>
  <si>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</si>
  <si>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</si>
  <si>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</si>
  <si>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</si>
  <si>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</si>
  <si>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</si>
  <si>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</si>
  <si>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</si>
  <si>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</si>
  <si>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</si>
  <si>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</si>
  <si>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</si>
  <si>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</si>
  <si>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</si>
  <si>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</si>
  <si>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</si>
  <si>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</si>
  <si>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</si>
  <si>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</si>
  <si>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</si>
  <si>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</si>
  <si>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</si>
  <si>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</si>
  <si>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</si>
  <si>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</si>
  <si>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</si>
  <si>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</si>
  <si>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</si>
  <si>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</si>
  <si>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</si>
  <si>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</si>
  <si>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</si>
  <si>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</si>
  <si>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</si>
  <si>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</si>
  <si>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</si>
  <si>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</si>
  <si>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</si>
  <si>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</si>
  <si>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</si>
  <si>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</si>
  <si>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</si>
  <si>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</si>
  <si>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</si>
  <si>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</si>
  <si>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</si>
  <si>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</si>
  <si>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</si>
  <si>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</si>
  <si>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</si>
  <si>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</si>
  <si>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</si>
  <si>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</si>
  <si>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</si>
  <si>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</si>
  <si>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</si>
  <si>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</si>
  <si>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</si>
  <si>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</si>
  <si>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</si>
  <si>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</si>
  <si>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</si>
  <si>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</si>
  <si>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</si>
  <si>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</si>
  <si>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</si>
  <si>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</si>
  <si>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</si>
  <si>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</si>
  <si>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</si>
  <si>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</si>
  <si>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</si>
  <si>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</si>
  <si>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</si>
  <si>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</si>
  <si>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</si>
  <si>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</si>
  <si>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</si>
  <si>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</si>
  <si>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</si>
  <si>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</si>
  <si>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</si>
  <si>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</si>
  <si>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</si>
  <si>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</si>
  <si>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</si>
  <si>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</si>
  <si>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</si>
  <si>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</si>
  <si>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</si>
  <si>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</si>
  <si>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</si>
  <si>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</si>
  <si>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</si>
  <si>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</si>
  <si>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</si>
  <si>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</si>
  <si>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</si>
  <si>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</si>
  <si>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</si>
  <si>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</si>
  <si>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</si>
  <si>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</si>
  <si>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</si>
  <si>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</si>
  <si>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</si>
  <si>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</si>
  <si>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</si>
  <si>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</si>
  <si>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</si>
  <si>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</si>
  <si>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</si>
  <si>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</si>
  <si>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</si>
  <si>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</si>
  <si>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</si>
  <si>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</si>
  <si>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</si>
  <si>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</si>
  <si>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</si>
  <si>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</si>
  <si>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</si>
  <si>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</si>
  <si>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</si>
  <si>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</si>
  <si>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</si>
  <si>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</si>
  <si>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</si>
  <si>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</si>
  <si>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</si>
  <si>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</si>
  <si>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</si>
  <si>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</si>
  <si>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</si>
  <si>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</si>
  <si>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</si>
  <si>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</si>
  <si>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</si>
  <si>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</si>
  <si>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</si>
  <si>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</si>
  <si>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</si>
  <si>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</si>
  <si>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</si>
  <si>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</si>
  <si>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</si>
  <si>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</si>
  <si>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</si>
  <si>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</si>
  <si>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</si>
  <si>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</si>
  <si>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</si>
  <si>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</si>
  <si>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</si>
  <si>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</si>
  <si>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</si>
  <si>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</si>
  <si>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</si>
  <si>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</si>
  <si>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</si>
  <si>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</si>
  <si>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</si>
  <si>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</si>
  <si>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</si>
  <si>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</si>
  <si>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</si>
  <si>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</si>
  <si>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</si>
  <si>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</si>
  <si>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</si>
  <si>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</si>
  <si>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</si>
  <si>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</si>
  <si>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</si>
  <si>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</si>
  <si>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</si>
  <si>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</si>
  <si>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</si>
  <si>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</si>
  <si>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</si>
  <si>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</si>
  <si>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</si>
  <si>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</si>
  <si>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</si>
  <si>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</si>
  <si>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</si>
  <si>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</si>
  <si>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</si>
  <si>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</si>
  <si>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</si>
  <si>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</si>
  <si>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</si>
  <si>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</si>
  <si>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</si>
  <si>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</si>
  <si>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</si>
  <si>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</si>
  <si>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</si>
  <si>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</si>
  <si>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</si>
  <si>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</si>
  <si>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</si>
  <si>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</si>
  <si>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</si>
  <si>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</si>
  <si>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</si>
  <si>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</si>
  <si>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</si>
  <si>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</si>
  <si>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</si>
  <si>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</si>
  <si>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</si>
  <si>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</si>
  <si>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</si>
  <si>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</si>
  <si>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</si>
  <si>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</si>
  <si>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</si>
  <si>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</si>
  <si>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</si>
  <si>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</si>
  <si>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</si>
  <si>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</si>
  <si>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</si>
  <si>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</si>
  <si>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</si>
  <si>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</si>
  <si>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</si>
  <si>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</si>
  <si>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</si>
  <si>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</si>
  <si>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</si>
  <si>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</si>
  <si>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</si>
  <si>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</si>
  <si>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</si>
  <si>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</si>
  <si>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</si>
  <si>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</si>
  <si>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</si>
  <si>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</si>
  <si>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</si>
  <si>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</si>
  <si>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</si>
  <si>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</si>
  <si>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</si>
  <si>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</si>
  <si>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</si>
  <si>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</si>
  <si>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</si>
  <si>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</si>
  <si>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</si>
  <si>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</si>
  <si>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</si>
  <si>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</si>
  <si>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</si>
  <si>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</si>
  <si>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</si>
  <si>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</si>
  <si>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</si>
  <si>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</si>
  <si>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</si>
  <si>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</si>
  <si>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</si>
  <si>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</si>
  <si>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</si>
  <si>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</si>
  <si>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</si>
  <si>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</si>
  <si>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</si>
  <si>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</si>
  <si>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</si>
  <si>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</si>
  <si>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</si>
  <si>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</si>
  <si>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</si>
  <si>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</si>
  <si>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</si>
  <si>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</si>
  <si>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</si>
  <si>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</si>
  <si>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</si>
  <si>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</si>
  <si>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</si>
  <si>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</si>
  <si>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</si>
  <si>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</si>
  <si>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</si>
  <si>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</si>
  <si>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</si>
  <si>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</si>
  <si>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</si>
  <si>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</si>
  <si>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</si>
  <si>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</si>
  <si>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</si>
  <si>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</si>
  <si>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</si>
  <si>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</si>
  <si>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</si>
  <si>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</si>
  <si>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</si>
  <si>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</si>
  <si>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</si>
  <si>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</si>
  <si>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</si>
  <si>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</si>
  <si>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</si>
  <si>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</si>
  <si>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</si>
  <si>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</si>
  <si>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</si>
  <si>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</si>
  <si>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</si>
  <si>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</si>
  <si>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</si>
  <si>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</si>
  <si>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</si>
  <si>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</si>
  <si>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</si>
  <si>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</si>
  <si>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</si>
  <si>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</si>
  <si>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</si>
  <si>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</si>
  <si>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</si>
  <si>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</si>
  <si>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</si>
  <si>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</si>
  <si>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</si>
  <si>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</si>
  <si>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</si>
  <si>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</si>
  <si>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</si>
  <si>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</si>
  <si>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</si>
  <si>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</si>
  <si>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</si>
  <si>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</si>
  <si>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</si>
  <si>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</si>
  <si>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</si>
  <si>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</si>
  <si>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</si>
  <si>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</si>
  <si>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</si>
  <si>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</si>
  <si>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</si>
  <si>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</si>
  <si>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</si>
  <si>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</si>
  <si>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</si>
  <si>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</si>
  <si>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</si>
  <si>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</si>
  <si>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</si>
  <si>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</si>
  <si>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</si>
  <si>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</si>
  <si>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</si>
  <si>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</si>
  <si>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</si>
  <si>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</si>
  <si>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</si>
  <si>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</si>
  <si>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</si>
  <si>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</si>
  <si>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</si>
  <si>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</si>
  <si>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</si>
  <si>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</si>
  <si>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</si>
  <si>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</si>
  <si>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</si>
  <si>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</si>
  <si>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</si>
  <si>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</si>
  <si>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</si>
  <si>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</si>
  <si>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</si>
  <si>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</si>
  <si>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</si>
  <si>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</si>
  <si>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</si>
  <si>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</si>
  <si>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</si>
  <si>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</si>
  <si>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</si>
  <si>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</si>
  <si>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</si>
  <si>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</si>
  <si>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</si>
  <si>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</si>
  <si>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</si>
  <si>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</si>
  <si>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</si>
  <si>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</si>
  <si>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</si>
  <si>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</si>
  <si>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</si>
  <si>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</si>
  <si>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</si>
  <si>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</si>
  <si>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</si>
  <si>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</si>
  <si>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</si>
  <si>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</si>
  <si>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</si>
  <si>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</si>
  <si>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</si>
  <si>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</si>
  <si>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</si>
  <si>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</si>
  <si>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</si>
  <si>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</si>
  <si>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</si>
  <si>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</si>
  <si>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</si>
  <si>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</si>
  <si>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</si>
  <si>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</si>
  <si>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</si>
  <si>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</si>
  <si>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</si>
  <si>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</si>
  <si>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</si>
  <si>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</si>
  <si>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</si>
  <si>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</si>
  <si>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</si>
  <si>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</si>
  <si>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</si>
  <si>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</si>
  <si>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</si>
  <si>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</si>
  <si>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</si>
  <si>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</si>
  <si>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</si>
  <si>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</si>
  <si>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</si>
  <si>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</si>
  <si>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</si>
  <si>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</si>
  <si>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</si>
  <si>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</si>
  <si>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</si>
  <si>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</si>
  <si>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</si>
  <si>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</si>
  <si>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</si>
  <si>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</si>
  <si>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</si>
  <si>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</si>
  <si>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</si>
  <si>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</si>
  <si>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</si>
  <si>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</si>
  <si>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</si>
  <si>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</si>
  <si>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</si>
  <si>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</si>
  <si>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</si>
  <si>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</si>
  <si>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</si>
  <si>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</si>
  <si>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</si>
  <si>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</si>
  <si>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</si>
  <si>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</si>
  <si>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</si>
  <si>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</si>
  <si>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</si>
  <si>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</si>
  <si>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</si>
  <si>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</si>
  <si>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</si>
  <si>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</si>
  <si>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</si>
  <si>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</si>
  <si>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</si>
  <si>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</si>
  <si>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</si>
  <si>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</si>
  <si>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</si>
  <si>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</si>
  <si>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</si>
  <si>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</si>
  <si>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</si>
  <si>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</si>
  <si>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</si>
  <si>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</si>
  <si>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</si>
  <si>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</si>
  <si>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</si>
  <si>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</si>
  <si>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</si>
  <si>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</si>
  <si>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</si>
  <si>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</si>
  <si>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</si>
  <si>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</si>
  <si>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</si>
  <si>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</si>
  <si>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</si>
  <si>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</si>
  <si>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</si>
  <si>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</si>
  <si>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</si>
  <si>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</si>
  <si>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</si>
  <si>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</si>
  <si>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</si>
  <si>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</si>
  <si>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</si>
  <si>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</si>
  <si>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</si>
  <si>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</si>
  <si>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</si>
  <si>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</si>
  <si>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</si>
  <si>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</si>
  <si>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</si>
  <si>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</si>
  <si>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</si>
  <si>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</si>
  <si>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</si>
  <si>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</si>
  <si>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</si>
  <si>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</si>
  <si>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</si>
  <si>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</si>
  <si>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</si>
  <si>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</si>
  <si>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</si>
  <si>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</si>
  <si>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</si>
  <si>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</si>
  <si>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</si>
  <si>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</si>
  <si>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</si>
  <si>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</si>
  <si>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</si>
  <si>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</si>
  <si>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</si>
  <si>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</si>
  <si>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</si>
  <si>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</si>
  <si>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</si>
  <si>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</si>
  <si>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</si>
  <si>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</si>
  <si>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</si>
  <si>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</si>
  <si>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</si>
  <si>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</si>
  <si>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</si>
  <si>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</si>
  <si>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</si>
  <si>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</si>
  <si>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</si>
  <si>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</si>
  <si>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</si>
  <si>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</si>
  <si>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</si>
  <si>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</si>
  <si>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</si>
  <si>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</si>
  <si>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</si>
  <si>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</si>
  <si>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</si>
  <si>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</si>
  <si>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</si>
  <si>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</si>
  <si>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</si>
  <si>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</si>
  <si>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</si>
  <si>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</si>
  <si>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</si>
  <si>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</si>
  <si>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</si>
  <si>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</si>
  <si>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</si>
  <si>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</si>
  <si>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</si>
  <si>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</si>
  <si>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</si>
  <si>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</si>
  <si>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</si>
  <si>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</si>
  <si>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</si>
  <si>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</si>
  <si>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</si>
  <si>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</si>
  <si>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</si>
  <si>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</si>
  <si>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</si>
  <si>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</si>
  <si>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</si>
  <si>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</si>
  <si>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</si>
  <si>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</si>
  <si>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</si>
  <si>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</si>
  <si>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</si>
  <si>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</si>
  <si>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</si>
  <si>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</si>
  <si>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</si>
  <si>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</si>
  <si>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</si>
  <si>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</si>
  <si>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</si>
  <si>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</si>
  <si>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</si>
  <si>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</si>
  <si>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</si>
  <si>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</si>
  <si>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</si>
  <si>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</si>
  <si>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</si>
  <si>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</si>
  <si>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</si>
  <si>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</si>
  <si>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</si>
  <si>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</si>
  <si>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</si>
  <si>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</si>
  <si>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</si>
  <si>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</si>
  <si>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</si>
  <si>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</si>
  <si>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</si>
  <si>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</si>
  <si>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</si>
  <si>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</si>
  <si>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</si>
  <si>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</si>
  <si>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</si>
  <si>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</si>
  <si>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</si>
  <si>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</si>
  <si>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</si>
  <si>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</si>
  <si>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</si>
  <si>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</si>
  <si>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</si>
  <si>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</si>
  <si>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</si>
  <si>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</si>
  <si>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</si>
  <si>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</si>
  <si>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</si>
  <si>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</si>
  <si>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</si>
  <si>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</si>
  <si>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</si>
  <si>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</si>
  <si>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</si>
  <si>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</si>
  <si>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</si>
  <si>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</si>
  <si>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</si>
  <si>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</si>
  <si>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</si>
  <si>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</si>
  <si>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</si>
  <si>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</si>
  <si>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</si>
  <si>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</si>
  <si>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</si>
  <si>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</si>
  <si>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</si>
  <si>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</si>
  <si>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</si>
  <si>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</si>
  <si>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</si>
  <si>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</si>
  <si>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</si>
  <si>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</si>
  <si>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</si>
  <si>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</si>
  <si>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</si>
  <si>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</si>
  <si>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</si>
  <si>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</si>
  <si>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</si>
  <si>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</si>
  <si>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</si>
  <si>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</si>
  <si>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</si>
  <si>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</si>
  <si>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</si>
  <si>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</si>
  <si>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</si>
  <si>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</si>
  <si>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</si>
  <si>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</si>
  <si>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</si>
  <si>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</si>
  <si>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</si>
  <si>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</si>
  <si>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</si>
  <si>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</si>
  <si>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</si>
  <si>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</si>
  <si>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</si>
  <si>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</si>
  <si>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</si>
  <si>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</si>
  <si>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</si>
  <si>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</si>
  <si>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</si>
  <si>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</si>
  <si>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</si>
  <si>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</si>
  <si>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</si>
  <si>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</si>
  <si>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</si>
  <si>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</si>
  <si>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</si>
  <si>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</si>
  <si>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</si>
  <si>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</si>
  <si>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</si>
  <si>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</si>
  <si>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</si>
  <si>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</si>
  <si>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</si>
  <si>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</si>
  <si>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</si>
  <si>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</si>
  <si>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</si>
  <si>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</si>
  <si>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</si>
  <si>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</si>
  <si>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</si>
  <si>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</si>
  <si>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</si>
  <si>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</si>
  <si>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</si>
  <si>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</si>
  <si>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</si>
  <si>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</si>
  <si>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</si>
  <si>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</si>
  <si>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</si>
  <si>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</si>
  <si>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</si>
  <si>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</si>
  <si>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</si>
  <si>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</si>
  <si>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</si>
  <si>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</si>
  <si>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</si>
  <si>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</si>
  <si>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</si>
  <si>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</si>
  <si>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</si>
  <si>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</si>
  <si>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</si>
  <si>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</si>
  <si>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</si>
  <si>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</si>
  <si>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</si>
  <si>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</si>
  <si>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</si>
  <si>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</si>
  <si>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</si>
  <si>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</si>
  <si>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</si>
  <si>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</si>
  <si>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</si>
  <si>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</si>
  <si>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</si>
  <si>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</si>
  <si>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</si>
  <si>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</si>
  <si>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</si>
  <si>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</si>
  <si>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</si>
  <si>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</si>
  <si>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</si>
  <si>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</si>
  <si>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</si>
  <si>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</si>
  <si>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</si>
  <si>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</si>
  <si>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</si>
  <si>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</si>
  <si>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</si>
  <si>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</si>
  <si>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</si>
  <si>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</si>
  <si>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</si>
  <si>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</si>
  <si>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</si>
  <si>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</si>
  <si>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</si>
  <si>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</si>
  <si>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</si>
  <si>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</si>
  <si>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</si>
  <si>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</si>
  <si>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</si>
  <si>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</si>
  <si>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</si>
  <si>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</si>
  <si>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</si>
  <si>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</si>
  <si>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</si>
  <si>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</si>
  <si>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</si>
  <si>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</si>
  <si>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</si>
  <si>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</si>
  <si>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</si>
  <si>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</si>
  <si>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</si>
  <si>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</si>
  <si>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</si>
  <si>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</si>
  <si>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</si>
  <si>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</si>
  <si>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</si>
  <si>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</si>
  <si>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</si>
  <si>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</si>
  <si>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</si>
  <si>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</si>
  <si>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</si>
  <si>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</si>
  <si>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</si>
  <si>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</si>
  <si>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</si>
  <si>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</si>
  <si>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</si>
  <si>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</si>
  <si>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</si>
  <si>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</si>
  <si>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</si>
  <si>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</si>
  <si>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</si>
  <si>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</si>
  <si>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</si>
  <si>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</si>
  <si>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</si>
  <si>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</si>
  <si>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</si>
  <si>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</si>
  <si>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</si>
  <si>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</si>
  <si>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</si>
  <si>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</si>
  <si>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</si>
  <si>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</si>
  <si>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</si>
  <si>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</si>
  <si>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</si>
  <si>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</si>
  <si>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</si>
  <si>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</si>
  <si>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</si>
  <si>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</si>
  <si>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</si>
  <si>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</si>
  <si>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</si>
  <si>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</si>
  <si>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</si>
  <si>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</si>
  <si>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</si>
  <si>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</si>
  <si>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</si>
  <si>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</si>
  <si>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</si>
  <si>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</si>
  <si>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</si>
  <si>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</si>
  <si>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</si>
  <si>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</si>
  <si>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</si>
  <si>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</si>
  <si>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</si>
  <si>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</si>
  <si>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</si>
  <si>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</si>
  <si>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</si>
  <si>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</si>
  <si>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</si>
  <si>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</si>
  <si>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</si>
  <si>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</si>
  <si>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</si>
  <si>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</si>
  <si>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</si>
  <si>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</si>
  <si>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</si>
  <si>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</si>
  <si>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</si>
  <si>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</si>
  <si>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</si>
  <si>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</si>
  <si>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</si>
  <si>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</si>
  <si>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</si>
  <si>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</si>
  <si>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</si>
  <si>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</si>
  <si>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</si>
  <si>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</si>
  <si>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</si>
  <si>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</si>
  <si>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</si>
  <si>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</si>
  <si>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</si>
  <si>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</si>
  <si>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</si>
  <si>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</si>
  <si>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</si>
  <si>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</si>
  <si>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</si>
  <si>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</si>
  <si>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</si>
  <si>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</si>
  <si>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</si>
  <si>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</si>
  <si>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</si>
  <si>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</si>
  <si>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</si>
  <si>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</si>
  <si>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</si>
  <si>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</si>
  <si>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</si>
  <si>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</si>
  <si>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</si>
  <si>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</si>
  <si>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</si>
  <si>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</si>
  <si>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</si>
  <si>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</si>
  <si>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</si>
  <si>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</si>
  <si>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</si>
  <si>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</si>
  <si>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</si>
  <si>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</si>
  <si>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</si>
  <si>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</si>
  <si>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</si>
  <si>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</si>
  <si>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</si>
  <si>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</si>
  <si>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</si>
  <si>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</si>
  <si>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</si>
  <si>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</si>
  <si>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</si>
  <si>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</si>
  <si>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</si>
  <si>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</si>
  <si>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</si>
  <si>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</si>
  <si>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</si>
  <si>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</si>
  <si>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</si>
  <si>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</si>
  <si>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</si>
  <si>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</si>
  <si>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</si>
  <si>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</si>
  <si>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</si>
  <si>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</si>
  <si>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</si>
  <si>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</si>
  <si>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</si>
  <si>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</si>
  <si>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</si>
  <si>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</si>
  <si>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</si>
  <si>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</si>
  <si>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</si>
  <si>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</si>
  <si>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</si>
  <si>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</si>
  <si>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</si>
  <si>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</si>
  <si>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</si>
  <si>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</si>
  <si>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</si>
  <si>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</si>
  <si>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</si>
  <si>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</si>
  <si>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</si>
  <si>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</si>
  <si>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</si>
  <si>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</si>
  <si>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</si>
  <si>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</si>
  <si>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</si>
  <si>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</si>
  <si>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</si>
  <si>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</si>
  <si>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</si>
  <si>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</si>
  <si>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</si>
  <si>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</si>
  <si>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</si>
  <si>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</si>
  <si>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</si>
  <si>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</si>
  <si>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</si>
  <si>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</si>
  <si>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</si>
  <si>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</si>
  <si>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</si>
  <si>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</si>
  <si>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</si>
  <si>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</si>
  <si>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</si>
  <si>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</si>
  <si>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</si>
  <si>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</si>
  <si>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</si>
  <si>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</si>
  <si>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</si>
  <si>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</si>
  <si>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</si>
  <si>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</si>
  <si>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</si>
  <si>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</si>
  <si>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</si>
  <si>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</si>
  <si>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</si>
  <si>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</si>
  <si>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</si>
  <si>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</si>
  <si>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</si>
  <si>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</si>
  <si>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</si>
  <si>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</si>
  <si>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</si>
  <si>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</si>
  <si>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</si>
  <si>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</si>
  <si>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</si>
  <si>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</si>
  <si>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</si>
  <si>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</si>
  <si>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</si>
  <si>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</si>
  <si>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</si>
  <si>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</si>
  <si>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</si>
  <si>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</si>
  <si>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</si>
  <si>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</si>
  <si>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</si>
  <si>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</si>
  <si>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</si>
  <si>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</si>
  <si>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</si>
  <si>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</si>
  <si>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</si>
  <si>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</si>
  <si>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</si>
  <si>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</si>
  <si>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</si>
  <si>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</si>
  <si>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</si>
  <si>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</si>
  <si>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</si>
  <si>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</si>
  <si>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</si>
  <si>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</si>
  <si>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</si>
  <si>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</si>
  <si>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</si>
  <si>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</si>
  <si>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</si>
  <si>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</si>
  <si>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</si>
  <si>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</si>
  <si>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</si>
  <si>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</si>
  <si>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</si>
  <si>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</si>
  <si>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</si>
  <si>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</si>
  <si>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</si>
  <si>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</si>
  <si>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</si>
  <si>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</si>
  <si>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</si>
  <si>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</si>
  <si>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</si>
  <si>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</si>
  <si>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</si>
  <si>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</si>
  <si>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</si>
  <si>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</si>
  <si>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</si>
  <si>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</si>
  <si>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</si>
  <si>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</si>
  <si>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</si>
  <si>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</si>
  <si>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</si>
  <si>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</si>
  <si>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</si>
  <si>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</si>
  <si>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</si>
  <si>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</si>
  <si>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</si>
  <si>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</si>
  <si>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</si>
  <si>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</si>
  <si>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</si>
  <si>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</si>
  <si>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</si>
  <si>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</si>
  <si>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</si>
  <si>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</si>
  <si>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</si>
  <si>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</si>
  <si>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</si>
  <si>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</si>
  <si>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</si>
  <si>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</si>
  <si>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</si>
  <si>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</si>
  <si>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</si>
  <si>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</si>
  <si>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</si>
  <si>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</si>
  <si>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</si>
  <si>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</si>
  <si>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</si>
  <si>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</si>
  <si>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</si>
  <si>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</si>
  <si>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</si>
  <si>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</si>
  <si>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</si>
  <si>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</si>
  <si>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</si>
  <si>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</si>
  <si>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</si>
  <si>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</si>
  <si>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</si>
  <si>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</si>
  <si>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</si>
  <si>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</si>
  <si>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</si>
  <si>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</si>
  <si>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</si>
  <si>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</si>
  <si>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</si>
  <si>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</si>
  <si>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</si>
  <si>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</si>
  <si>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</si>
  <si>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</si>
  <si>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</si>
  <si>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</si>
  <si>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</si>
  <si>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</si>
  <si>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</si>
  <si>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</si>
  <si>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</si>
  <si>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</si>
  <si>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</si>
  <si>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</si>
  <si>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</si>
  <si>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</si>
  <si>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</si>
  <si>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</si>
  <si>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</si>
  <si>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</si>
  <si>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</si>
  <si>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</si>
  <si>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</si>
  <si>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</si>
  <si>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</si>
  <si>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</si>
  <si>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</si>
  <si>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</si>
  <si>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</si>
  <si>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</si>
  <si>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</si>
  <si>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</si>
  <si>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</si>
  <si>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</si>
  <si>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</si>
  <si>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</si>
  <si>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</si>
  <si>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</si>
  <si>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</si>
  <si>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</si>
  <si>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</si>
  <si>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</si>
  <si>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</si>
  <si>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</si>
  <si>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</si>
  <si>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</si>
  <si>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</si>
  <si>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</si>
  <si>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</si>
  <si>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</si>
  <si>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</si>
  <si>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</si>
  <si>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</si>
  <si>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</si>
  <si>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</si>
  <si>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</si>
  <si>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</si>
  <si>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</si>
  <si>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</si>
  <si>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</si>
  <si>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</si>
  <si>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</si>
  <si>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</si>
  <si>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</si>
  <si>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</si>
  <si>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</si>
  <si>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</si>
  <si>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</si>
  <si>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</si>
  <si>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</si>
  <si>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</si>
  <si>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</si>
  <si>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</si>
  <si>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</si>
  <si>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</si>
  <si>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</si>
  <si>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</si>
  <si>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</si>
  <si>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</si>
  <si>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</si>
  <si>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</si>
  <si>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</si>
  <si>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</si>
  <si>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</si>
  <si>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</si>
  <si>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</si>
  <si>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</si>
  <si>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</si>
  <si>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</si>
  <si>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</si>
  <si>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</si>
  <si>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</si>
  <si>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</si>
  <si>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</si>
  <si>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</si>
  <si>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</si>
  <si>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</si>
  <si>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</si>
  <si>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</si>
  <si>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</si>
  <si>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</si>
  <si>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</si>
  <si>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</si>
  <si>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</si>
  <si>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</si>
  <si>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</si>
  <si>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</si>
  <si>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</si>
  <si>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</si>
  <si>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</si>
  <si>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</si>
  <si>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</si>
  <si>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</si>
  <si>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</si>
  <si>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</si>
  <si>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</si>
  <si>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</si>
  <si>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</si>
  <si>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</si>
  <si>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</si>
  <si>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</si>
  <si>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</si>
  <si>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</si>
  <si>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</si>
  <si>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</si>
  <si>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</si>
  <si>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</si>
  <si>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</si>
  <si>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</si>
  <si>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</si>
  <si>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</si>
  <si>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</si>
  <si>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</si>
  <si>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</si>
  <si>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</si>
  <si>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</si>
  <si>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</si>
  <si>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</si>
  <si>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</si>
  <si>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</si>
  <si>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</si>
  <si>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</si>
  <si>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</si>
  <si>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</si>
  <si>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</si>
  <si>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</si>
  <si>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</si>
  <si>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</si>
  <si>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</si>
  <si>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</si>
  <si>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</si>
  <si>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</si>
  <si>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</si>
  <si>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</si>
  <si>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</si>
  <si>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</si>
  <si>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</si>
  <si>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</si>
  <si>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</si>
  <si>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</si>
  <si>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</si>
  <si>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</si>
  <si>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</si>
  <si>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</si>
  <si>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</si>
  <si>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</si>
  <si>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</si>
  <si>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</si>
  <si>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</si>
  <si>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</si>
  <si>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</si>
  <si>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</si>
  <si>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</si>
  <si>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</si>
  <si>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</si>
  <si>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</si>
  <si>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</si>
  <si>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</si>
  <si>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</si>
  <si>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</si>
  <si>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</si>
  <si>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</si>
  <si>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</si>
  <si>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</si>
  <si>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</si>
  <si>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</si>
  <si>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</si>
  <si>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</si>
  <si>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</si>
  <si>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</si>
  <si>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</si>
  <si>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</si>
  <si>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</si>
  <si>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</si>
  <si>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</si>
  <si>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</si>
  <si>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</si>
  <si>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</si>
  <si>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</si>
  <si>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</si>
  <si>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</si>
  <si>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</si>
  <si>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</si>
  <si>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</si>
  <si>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</si>
  <si>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</si>
  <si>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</si>
  <si>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</si>
  <si>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</si>
  <si>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</si>
  <si>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</si>
  <si>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</si>
  <si>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</si>
  <si>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</si>
  <si>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</si>
  <si>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</si>
  <si>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</si>
  <si>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</si>
  <si>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</si>
  <si>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</si>
  <si>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</si>
  <si>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</si>
  <si>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</si>
  <si>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</si>
  <si>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</si>
  <si>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</si>
  <si>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</si>
  <si>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</si>
  <si>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</si>
  <si>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</si>
  <si>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</si>
  <si>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</si>
  <si>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</si>
  <si>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</si>
  <si>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</si>
  <si>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</si>
  <si>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</si>
  <si>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</si>
  <si>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</si>
  <si>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</si>
  <si>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</si>
  <si>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</si>
  <si>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</si>
  <si>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</si>
  <si>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</si>
  <si>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</si>
  <si>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</si>
  <si>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</si>
  <si>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</si>
  <si>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</si>
  <si>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</si>
  <si>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</si>
  <si>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</si>
  <si>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</si>
  <si>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</si>
  <si>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</si>
  <si>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</si>
  <si>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</si>
  <si>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</si>
  <si>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</si>
  <si>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</si>
  <si>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</si>
  <si>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</si>
  <si>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</si>
  <si>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</si>
  <si>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</si>
  <si>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</si>
  <si>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</si>
  <si>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</si>
  <si>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</si>
  <si>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</si>
  <si>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</si>
  <si>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</si>
  <si>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</si>
  <si>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</si>
  <si>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</si>
  <si>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</si>
  <si>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</si>
  <si>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</si>
  <si>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</si>
  <si>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</si>
  <si>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</si>
  <si>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</si>
  <si>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</si>
  <si>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</si>
  <si>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</si>
  <si>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</si>
  <si>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</si>
  <si>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</si>
  <si>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</si>
  <si>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</si>
  <si>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</si>
  <si>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</si>
  <si>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</si>
  <si>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</si>
  <si>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</si>
  <si>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</si>
  <si>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</si>
  <si>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</si>
  <si>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</si>
  <si>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</si>
  <si>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</si>
  <si>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</si>
  <si>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</si>
  <si>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</si>
  <si>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</si>
  <si>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</si>
  <si>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</si>
  <si>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</si>
  <si>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</si>
  <si>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</si>
  <si>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</si>
  <si>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</si>
  <si>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</si>
  <si>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</si>
  <si>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</si>
  <si>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</si>
  <si>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</si>
  <si>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</si>
  <si>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</si>
  <si>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</si>
  <si>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</si>
  <si>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</si>
  <si>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</si>
  <si>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</si>
  <si>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</si>
  <si>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</si>
  <si>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</si>
  <si>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</si>
  <si>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</si>
  <si>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</si>
  <si>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</si>
  <si>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</si>
  <si>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</si>
  <si>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</si>
  <si>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</si>
  <si>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</si>
  <si>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</si>
  <si>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</si>
  <si>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</si>
  <si>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</si>
  <si>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</si>
  <si>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</si>
  <si>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</si>
  <si>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</si>
  <si>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</si>
  <si>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</si>
  <si>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</si>
  <si>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</si>
  <si>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</si>
  <si>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</si>
  <si>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</si>
  <si>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</si>
  <si>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</si>
  <si>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</si>
  <si>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</si>
  <si>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</si>
  <si>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</si>
  <si>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</si>
  <si>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</si>
  <si>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</si>
  <si>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</si>
  <si>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</si>
  <si>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</si>
  <si>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</si>
  <si>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</si>
  <si>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</si>
  <si>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</si>
  <si>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</si>
  <si>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</si>
  <si>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</si>
  <si>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</si>
  <si>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</si>
  <si>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</si>
  <si>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</si>
  <si>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</si>
  <si>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</si>
  <si>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</si>
  <si>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</si>
  <si>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</si>
  <si>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</si>
  <si>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</si>
  <si>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</si>
  <si>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</si>
  <si>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</si>
  <si>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</si>
  <si>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</si>
  <si>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</si>
  <si>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</si>
  <si>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</si>
  <si>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</si>
  <si>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</si>
  <si>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</si>
  <si>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</si>
  <si>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</si>
  <si>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</si>
  <si>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</si>
  <si>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</si>
  <si>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</si>
  <si>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</si>
  <si>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</si>
  <si>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</si>
  <si>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</si>
  <si>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</si>
  <si>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</si>
  <si>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</si>
  <si>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</si>
  <si>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</si>
  <si>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</si>
  <si>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</si>
  <si>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</si>
  <si>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</si>
  <si>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</si>
  <si>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</si>
  <si>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</si>
  <si>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</si>
  <si>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</si>
  <si>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</si>
  <si>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</si>
  <si>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</si>
  <si>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</si>
  <si>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</si>
  <si>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</si>
  <si>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</si>
  <si>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</si>
  <si>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</si>
  <si>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</si>
  <si>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</si>
  <si>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</si>
  <si>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</si>
  <si>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</si>
  <si>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</si>
  <si>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</si>
  <si>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</si>
  <si>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</si>
  <si>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</si>
  <si>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</si>
  <si>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</si>
  <si>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</si>
  <si>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</si>
  <si>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</si>
  <si>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</si>
  <si>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</si>
  <si>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</si>
  <si>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</si>
  <si>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</si>
  <si>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</si>
  <si>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</si>
  <si>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</si>
  <si>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</si>
  <si>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</si>
  <si>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</si>
  <si>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</si>
  <si>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</si>
  <si>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</si>
  <si>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</si>
  <si>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</si>
  <si>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</si>
  <si>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</si>
  <si>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</si>
  <si>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</si>
  <si>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</si>
  <si>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</si>
  <si>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</si>
  <si>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</si>
  <si>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</si>
  <si>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</si>
  <si>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</si>
  <si>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</si>
  <si>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</si>
  <si>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</si>
  <si>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</si>
  <si>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</si>
  <si>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</si>
  <si>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</si>
  <si>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</si>
  <si>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</si>
  <si>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</si>
  <si>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</si>
  <si>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</si>
  <si>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</si>
  <si>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</si>
  <si>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</si>
  <si>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</si>
  <si>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</si>
  <si>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</si>
  <si>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</si>
  <si>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</si>
  <si>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</si>
  <si>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</si>
  <si>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</si>
  <si>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</si>
  <si>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</si>
  <si>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</si>
  <si>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</si>
  <si>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</si>
  <si>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</si>
  <si>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</si>
  <si>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</si>
  <si>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</si>
  <si>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</si>
  <si>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</si>
  <si>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</si>
  <si>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</si>
  <si>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</si>
  <si>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</si>
  <si>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</si>
  <si>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</si>
  <si>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</si>
  <si>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</si>
  <si>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</si>
  <si>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</si>
  <si>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</si>
  <si>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</si>
  <si>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</si>
  <si>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</si>
  <si>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</si>
  <si>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</si>
  <si>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</si>
  <si>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</si>
  <si>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</si>
  <si>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</si>
  <si>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</si>
  <si>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</si>
  <si>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</si>
  <si>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</si>
  <si>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</si>
  <si>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</si>
  <si>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</si>
  <si>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</si>
  <si>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</si>
  <si>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</si>
  <si>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</si>
  <si>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</si>
  <si>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</si>
  <si>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</si>
  <si>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</si>
  <si>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</si>
  <si>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</si>
  <si>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</si>
  <si>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</si>
  <si>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</si>
  <si>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</si>
  <si>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</si>
  <si>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</si>
  <si>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</si>
  <si>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</si>
  <si>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</si>
  <si>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</si>
  <si>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</si>
  <si>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</si>
  <si>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</si>
  <si>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</si>
  <si>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</si>
  <si>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</si>
  <si>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</si>
  <si>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</si>
  <si>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</si>
  <si>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</si>
  <si>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</si>
  <si>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</si>
  <si>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</si>
  <si>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</si>
  <si>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</si>
  <si>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</si>
  <si>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</si>
  <si>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</si>
  <si>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</si>
  <si>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</si>
  <si>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</si>
  <si>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</si>
  <si>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</si>
  <si>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</si>
  <si>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</si>
  <si>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</si>
  <si>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</si>
  <si>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</si>
  <si>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</si>
  <si>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</si>
  <si>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</si>
  <si>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</si>
  <si>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</si>
  <si>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</si>
  <si>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</si>
  <si>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</si>
  <si>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</si>
  <si>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</si>
  <si>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</si>
  <si>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</si>
  <si>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</si>
  <si>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</si>
  <si>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</si>
  <si>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</si>
  <si>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</si>
  <si>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</si>
  <si>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</si>
  <si>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</si>
  <si>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</si>
  <si>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</si>
  <si>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</si>
  <si>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</si>
  <si>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</si>
  <si>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</si>
  <si>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</si>
  <si>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</si>
  <si>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</si>
  <si>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</si>
  <si>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</si>
  <si>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</si>
  <si>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</si>
  <si>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</si>
  <si>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</si>
  <si>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</si>
  <si>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</si>
  <si>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</si>
  <si>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</si>
  <si>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</si>
  <si>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</si>
  <si>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</si>
  <si>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</si>
  <si>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</si>
  <si>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</si>
  <si>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</si>
  <si>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</si>
  <si>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</si>
  <si>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</si>
  <si>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</si>
  <si>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</si>
  <si>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</si>
  <si>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</si>
  <si>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</si>
  <si>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</si>
  <si>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</si>
  <si>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</si>
  <si>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</si>
  <si>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</si>
  <si>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</si>
  <si>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</si>
  <si>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</si>
  <si>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</si>
  <si>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</si>
  <si>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</si>
  <si>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</si>
  <si>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</si>
  <si>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</si>
  <si>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</si>
  <si>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</si>
  <si>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</si>
  <si>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</si>
  <si>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</si>
  <si>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</si>
  <si>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</si>
  <si>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</si>
  <si>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</si>
  <si>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</si>
  <si>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</si>
  <si>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</si>
  <si>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</si>
  <si>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</si>
  <si>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</si>
  <si>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</si>
  <si>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</si>
  <si>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</si>
  <si>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</si>
  <si>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</si>
  <si>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</si>
  <si>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</si>
  <si>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</si>
  <si>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</si>
  <si>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</si>
  <si>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</si>
  <si>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</si>
  <si>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</si>
  <si>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</si>
  <si>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</si>
  <si>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</si>
  <si>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</si>
  <si>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</si>
  <si>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</si>
  <si>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</si>
  <si>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</si>
  <si>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</si>
  <si>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</si>
  <si>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</si>
  <si>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</si>
  <si>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</si>
  <si>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</si>
  <si>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</si>
  <si>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</si>
  <si>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</si>
  <si>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</si>
  <si>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</si>
  <si>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</si>
  <si>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</si>
  <si>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</si>
  <si>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</si>
  <si>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</si>
  <si>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</si>
  <si>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</si>
  <si>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</si>
  <si>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</si>
  <si>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</si>
  <si>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</si>
  <si>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</si>
  <si>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</si>
  <si>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</si>
  <si>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</si>
  <si>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</si>
  <si>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</si>
  <si>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</si>
  <si>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</si>
  <si>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</si>
  <si>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</si>
  <si>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</si>
  <si>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</si>
  <si>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</si>
  <si>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</si>
  <si>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</si>
  <si>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</si>
  <si>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</si>
  <si>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</si>
  <si>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</si>
  <si>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</si>
  <si>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</si>
  <si>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</si>
  <si>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</si>
  <si>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</si>
  <si>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</si>
  <si>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</si>
  <si>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</si>
  <si>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</si>
  <si>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</si>
  <si>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</si>
  <si>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</si>
  <si>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</si>
  <si>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</si>
  <si>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</si>
  <si>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</si>
  <si>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</si>
  <si>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</si>
  <si>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</si>
  <si>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</si>
  <si>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</si>
  <si>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</si>
  <si>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</si>
  <si>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</si>
  <si>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</si>
  <si>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</si>
  <si>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</si>
  <si>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</si>
  <si>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</si>
  <si>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</si>
  <si>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</si>
  <si>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</si>
  <si>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</si>
  <si>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</si>
  <si>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</si>
  <si>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</si>
  <si>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</si>
  <si>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</si>
  <si>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</si>
  <si>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</si>
  <si>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</si>
  <si>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</si>
  <si>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</si>
  <si>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</si>
  <si>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</si>
  <si>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</si>
  <si>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</si>
  <si>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</si>
  <si>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</si>
  <si>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</si>
  <si>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</si>
  <si>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</si>
  <si>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</si>
  <si>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</si>
  <si>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</si>
  <si>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</si>
  <si>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</si>
  <si>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</si>
  <si>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</si>
  <si>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</si>
  <si>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</si>
  <si>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</si>
  <si>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</si>
  <si>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</si>
  <si>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</si>
  <si>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</si>
  <si>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</si>
  <si>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</si>
  <si>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</si>
  <si>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</si>
  <si>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</si>
  <si>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</si>
  <si>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</si>
  <si>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</si>
  <si>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</si>
  <si>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</si>
  <si>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</si>
  <si>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</si>
  <si>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</si>
  <si>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</si>
  <si>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</si>
  <si>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</si>
  <si>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</si>
  <si>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</si>
  <si>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</si>
  <si>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</si>
  <si>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</si>
  <si>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</si>
  <si>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</si>
  <si>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</si>
  <si>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</si>
  <si>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</si>
  <si>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</si>
  <si>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</si>
  <si>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</si>
  <si>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</si>
  <si>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</si>
  <si>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</si>
  <si>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</si>
  <si>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</si>
  <si>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</si>
  <si>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</si>
  <si>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</si>
  <si>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</si>
  <si>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</si>
  <si>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</si>
  <si>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</si>
  <si>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</si>
  <si>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</si>
  <si>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</si>
  <si>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</si>
  <si>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</si>
  <si>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</si>
  <si>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</si>
  <si>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</si>
  <si>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</si>
  <si>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</si>
  <si>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</si>
  <si>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</si>
  <si>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</si>
  <si>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</si>
  <si>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</si>
  <si>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</si>
  <si>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</si>
  <si>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</si>
  <si>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</si>
  <si>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</si>
  <si>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</si>
  <si>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</si>
  <si>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</si>
  <si>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</si>
  <si>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</si>
  <si>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</si>
  <si>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</si>
  <si>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</si>
  <si>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</si>
  <si>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</si>
  <si>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</si>
  <si>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</si>
  <si>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</si>
  <si>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</si>
  <si>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</si>
  <si>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</si>
  <si>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</si>
  <si>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</si>
  <si>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</si>
  <si>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</si>
  <si>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</si>
  <si>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</si>
  <si>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</si>
  <si>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</si>
  <si>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</si>
  <si>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</si>
  <si>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</si>
  <si>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</si>
  <si>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</si>
  <si>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</si>
  <si>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</si>
  <si>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</si>
  <si>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</si>
  <si>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</si>
  <si>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</si>
  <si>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</si>
  <si>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</si>
  <si>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</si>
  <si>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</si>
  <si>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</si>
  <si>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</si>
  <si>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</si>
  <si>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</si>
  <si>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</si>
  <si>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</si>
  <si>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</si>
  <si>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</si>
  <si>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</si>
  <si>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</si>
  <si>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</si>
  <si>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</si>
  <si>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</si>
  <si>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</si>
  <si>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</si>
  <si>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</si>
  <si>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</si>
  <si>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</si>
  <si>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</si>
  <si>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</si>
  <si>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</si>
  <si>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</si>
  <si>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</si>
  <si>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</si>
  <si>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</si>
  <si>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</si>
  <si>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</si>
  <si>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</si>
  <si>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</si>
  <si>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</si>
  <si>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</si>
  <si>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</si>
  <si>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</si>
  <si>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</si>
  <si>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</si>
  <si>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</si>
  <si>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</si>
  <si>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</si>
  <si>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</si>
  <si>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</si>
  <si>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</si>
  <si>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</si>
  <si>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</si>
  <si>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</si>
  <si>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</si>
  <si>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</si>
  <si>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</si>
  <si>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</si>
  <si>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</si>
  <si>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</si>
  <si>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</si>
  <si>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</si>
  <si>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</si>
  <si>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</si>
  <si>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</si>
  <si>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</si>
  <si>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</si>
  <si>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</si>
  <si>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</si>
  <si>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</si>
  <si>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</si>
  <si>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</si>
  <si>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</si>
  <si>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</si>
  <si>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</si>
  <si>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</si>
  <si>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</si>
  <si>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</si>
  <si>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</si>
  <si>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</si>
  <si>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</si>
  <si>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</si>
  <si>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</si>
  <si>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</si>
  <si>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</si>
  <si>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</si>
  <si>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</si>
  <si>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</si>
  <si>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</si>
  <si>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</si>
  <si>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</si>
  <si>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</si>
  <si>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</si>
  <si>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</si>
  <si>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</si>
  <si>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</si>
  <si>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</si>
  <si>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</si>
  <si>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</si>
  <si>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</si>
  <si>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</si>
  <si>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</si>
  <si>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</si>
  <si>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</si>
  <si>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</si>
  <si>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</si>
  <si>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</si>
  <si>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</si>
  <si>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</si>
  <si>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</si>
  <si>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</si>
  <si>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</si>
  <si>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</si>
  <si>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</si>
  <si>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</si>
  <si>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</si>
  <si>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</si>
  <si>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</si>
  <si>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</si>
  <si>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</si>
  <si>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</si>
  <si>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</si>
  <si>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</si>
  <si>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</si>
  <si>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</si>
  <si>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</si>
  <si>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</si>
  <si>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</si>
  <si>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</si>
  <si>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</si>
  <si>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</si>
  <si>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</si>
  <si>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</si>
  <si>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</si>
  <si>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</si>
  <si>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</si>
  <si>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</si>
  <si>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</si>
  <si>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</si>
  <si>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</si>
  <si>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</si>
  <si>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</si>
  <si>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</si>
  <si>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</si>
  <si>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</si>
  <si>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</si>
  <si>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</si>
  <si>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</si>
  <si>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</si>
  <si>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</si>
  <si>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</si>
  <si>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</si>
  <si>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</si>
  <si>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</si>
  <si>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</si>
  <si>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</si>
  <si>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</si>
  <si>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</si>
  <si>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</si>
  <si>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</si>
  <si>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</si>
  <si>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</si>
  <si>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</si>
  <si>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</si>
  <si>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</si>
  <si>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</si>
  <si>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</si>
  <si>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</si>
  <si>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</si>
  <si>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</si>
  <si>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</si>
  <si>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</si>
  <si>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</si>
  <si>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</si>
  <si>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</si>
  <si>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</si>
  <si>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</si>
  <si>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</si>
  <si>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</si>
  <si>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</si>
  <si>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</si>
  <si>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</si>
  <si>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</si>
  <si>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</si>
  <si>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</si>
  <si>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</si>
  <si>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</si>
  <si>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</si>
  <si>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</si>
  <si>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</si>
  <si>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</si>
  <si>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</si>
  <si>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</si>
  <si>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</si>
  <si>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</si>
  <si>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</si>
  <si>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</si>
  <si>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</si>
  <si>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</si>
  <si>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</si>
  <si>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</si>
  <si>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</si>
  <si>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</si>
  <si>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</si>
  <si>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</si>
  <si>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</si>
  <si>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</si>
  <si>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</si>
  <si>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</si>
  <si>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</si>
  <si>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</si>
  <si>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</si>
  <si>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</si>
  <si>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</si>
  <si>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</si>
  <si>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</si>
  <si>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</si>
  <si>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</si>
  <si>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</si>
  <si>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</si>
  <si>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</si>
  <si>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</si>
  <si>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</si>
  <si>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</si>
  <si>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</si>
  <si>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</si>
  <si>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</si>
  <si>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</si>
  <si>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</si>
  <si>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</si>
  <si>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</si>
  <si>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</si>
  <si>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</si>
  <si>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</si>
  <si>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</si>
  <si>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</si>
  <si>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</si>
  <si>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</si>
  <si>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</si>
  <si>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</si>
  <si>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</si>
  <si>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</si>
  <si>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</si>
  <si>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</si>
  <si>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</si>
  <si>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</si>
  <si>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</si>
  <si>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</si>
  <si>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</si>
  <si>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</si>
  <si>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</si>
  <si>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</si>
  <si>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</si>
  <si>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</si>
  <si>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</si>
  <si>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</si>
  <si>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</si>
  <si>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</si>
  <si>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</si>
  <si>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</si>
  <si>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</si>
  <si>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</si>
  <si>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</si>
  <si>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</si>
  <si>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</si>
  <si>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</si>
  <si>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</si>
  <si>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</si>
  <si>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</si>
  <si>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</si>
  <si>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</si>
  <si>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</si>
  <si>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</si>
  <si>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</si>
  <si>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</si>
  <si>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</si>
  <si>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</si>
  <si>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</si>
  <si>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</si>
  <si>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</si>
  <si>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</si>
  <si>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</si>
  <si>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</si>
  <si>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</si>
  <si>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</si>
  <si>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</si>
  <si>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</si>
  <si>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</si>
  <si>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</si>
  <si>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</si>
  <si>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</si>
  <si>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</si>
  <si>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</si>
  <si>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</si>
  <si>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</si>
  <si>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</si>
  <si>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</si>
  <si>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</si>
  <si>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</si>
  <si>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</si>
  <si>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</si>
  <si>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</si>
  <si>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</si>
  <si>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</si>
  <si>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</si>
  <si>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</si>
  <si>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</si>
  <si>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</si>
  <si>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</si>
  <si>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</si>
  <si>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</si>
  <si>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</si>
  <si>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</si>
  <si>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</si>
  <si>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</si>
  <si>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</si>
  <si>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</si>
  <si>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</si>
  <si>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</si>
  <si>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</si>
  <si>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</si>
  <si>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</si>
  <si>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</si>
  <si>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</si>
  <si>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</si>
  <si>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</si>
  <si>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</si>
  <si>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</si>
  <si>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</si>
  <si>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</si>
  <si>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</si>
  <si>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</si>
  <si>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</si>
  <si>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</si>
  <si>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</si>
  <si>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</si>
  <si>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</si>
  <si>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</si>
  <si>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</si>
  <si>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</si>
  <si>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</si>
  <si>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</si>
  <si>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</si>
  <si>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</si>
  <si>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</si>
  <si>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</si>
  <si>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</si>
  <si>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</si>
  <si>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</si>
  <si>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</si>
  <si>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</si>
  <si>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</si>
  <si>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</si>
  <si>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</si>
  <si>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</si>
  <si>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</si>
  <si>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</si>
  <si>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</si>
  <si>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</si>
  <si>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</si>
  <si>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</si>
  <si>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</si>
  <si>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</si>
  <si>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</si>
  <si>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</si>
  <si>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</si>
  <si>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</si>
  <si>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</si>
  <si>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</si>
  <si>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</si>
  <si>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</si>
  <si>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</si>
  <si>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</si>
  <si>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</si>
  <si>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</si>
  <si>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</si>
  <si>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</si>
  <si>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</si>
  <si>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</si>
  <si>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</si>
  <si>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</si>
  <si>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</si>
  <si>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</si>
  <si>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</si>
  <si>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</si>
  <si>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</si>
  <si>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</si>
  <si>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</si>
  <si>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</si>
  <si>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</si>
  <si>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</si>
  <si>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</si>
  <si>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</si>
  <si>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</si>
  <si>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</si>
  <si>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</si>
  <si>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</si>
  <si>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</si>
  <si>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</si>
  <si>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</si>
  <si>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</si>
  <si>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</si>
  <si>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</si>
  <si>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</si>
  <si>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</si>
  <si>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</si>
  <si>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</si>
  <si>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</si>
  <si>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</si>
  <si>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</si>
  <si>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</si>
  <si>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</si>
  <si>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</si>
  <si>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</si>
  <si>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</si>
  <si>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</si>
  <si>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</si>
  <si>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</si>
  <si>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</si>
  <si>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</si>
  <si>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</si>
  <si>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</si>
  <si>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</si>
  <si>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</si>
  <si>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</si>
  <si>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</si>
  <si>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</si>
  <si>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</si>
  <si>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</si>
  <si>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</si>
  <si>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</si>
  <si>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</si>
  <si>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</si>
  <si>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</si>
  <si>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</si>
  <si>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</si>
  <si>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</si>
  <si>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</si>
  <si>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</si>
  <si>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</si>
  <si>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</si>
  <si>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</si>
  <si>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</si>
  <si>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</si>
  <si>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</si>
  <si>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</si>
  <si>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</si>
  <si>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</si>
  <si>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</si>
  <si>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</si>
  <si>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</si>
  <si>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</si>
  <si>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</si>
  <si>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</si>
  <si>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</si>
  <si>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</si>
  <si>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</si>
  <si>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</si>
  <si>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</si>
  <si>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</si>
  <si>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</si>
  <si>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</si>
  <si>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</si>
  <si>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</si>
  <si>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</si>
  <si>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</si>
  <si>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</si>
  <si>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</si>
  <si>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</si>
  <si>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</si>
  <si>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</si>
  <si>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</si>
  <si>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</si>
  <si>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</si>
  <si>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</si>
  <si>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</si>
  <si>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</si>
  <si>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</si>
  <si>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</si>
  <si>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</si>
  <si>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</si>
  <si>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</si>
  <si>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</si>
  <si>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</si>
  <si>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</si>
  <si>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</si>
  <si>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</si>
  <si>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</si>
  <si>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</si>
  <si>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</si>
  <si>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</si>
  <si>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</si>
  <si>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</si>
  <si>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</si>
  <si>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</si>
  <si>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</si>
  <si>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</si>
  <si>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</si>
  <si>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</si>
  <si>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</si>
  <si>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</si>
  <si>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</si>
  <si>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</si>
  <si>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</si>
  <si>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</si>
  <si>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</si>
  <si>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</si>
  <si>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</si>
  <si>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</si>
  <si>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</si>
  <si>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</si>
  <si>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</si>
  <si>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</si>
  <si>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</si>
  <si>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</si>
  <si>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</si>
  <si>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</si>
  <si>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</si>
  <si>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</si>
  <si>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</si>
  <si>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</si>
  <si>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</si>
  <si>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</si>
  <si>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</si>
  <si>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</si>
  <si>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</si>
  <si>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</si>
  <si>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</si>
  <si>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</si>
  <si>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</si>
  <si>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</si>
  <si>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</si>
  <si>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</si>
  <si>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</si>
  <si>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</si>
  <si>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</si>
  <si>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</si>
  <si>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</si>
  <si>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</si>
  <si>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</si>
  <si>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</si>
  <si>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</si>
  <si>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</si>
  <si>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</si>
  <si>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</si>
  <si>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</si>
  <si>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</si>
  <si>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</si>
  <si>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</si>
  <si>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</si>
  <si>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</si>
  <si>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</si>
  <si>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</si>
  <si>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</si>
  <si>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</si>
  <si>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</si>
  <si>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</si>
  <si>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</si>
  <si>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</si>
  <si>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</si>
  <si>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</si>
  <si>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</si>
  <si>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</si>
  <si>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</si>
  <si>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</si>
  <si>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</si>
  <si>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</si>
  <si>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</si>
  <si>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</si>
  <si>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</si>
  <si>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</si>
  <si>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</si>
  <si>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</si>
  <si>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</si>
  <si>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</si>
  <si>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</si>
  <si>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</si>
  <si>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</si>
  <si>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</si>
  <si>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</si>
  <si>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</si>
  <si>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</si>
  <si>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</si>
  <si>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</si>
  <si>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</si>
  <si>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</si>
  <si>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</si>
  <si>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</si>
  <si>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</si>
  <si>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</si>
  <si>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</si>
  <si>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</si>
  <si>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</si>
  <si>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</si>
  <si>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</si>
  <si>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</si>
  <si>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</si>
  <si>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</si>
  <si>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</si>
  <si>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</si>
  <si>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</si>
  <si>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</si>
  <si>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</si>
  <si>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</si>
  <si>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</si>
  <si>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</si>
  <si>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</si>
  <si>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</si>
  <si>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</si>
  <si>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</si>
  <si>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</si>
  <si>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</si>
  <si>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</si>
  <si>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</si>
  <si>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</si>
  <si>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</si>
  <si>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</si>
  <si>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</si>
  <si>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</si>
  <si>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</si>
  <si>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</si>
  <si>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</si>
  <si>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</si>
  <si>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</si>
  <si>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</si>
  <si>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</si>
  <si>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</si>
  <si>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</si>
  <si>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</si>
  <si>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</si>
  <si>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</si>
  <si>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</si>
  <si>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</si>
  <si>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</si>
  <si>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</si>
  <si>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</si>
  <si>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</si>
  <si>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</si>
  <si>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</si>
  <si>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</si>
  <si>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</si>
  <si>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</si>
  <si>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</si>
  <si>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</si>
  <si>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</si>
  <si>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</si>
  <si>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</si>
  <si>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</si>
  <si>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</si>
  <si>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</si>
  <si>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</si>
  <si>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</si>
  <si>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</si>
  <si>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</si>
  <si>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</si>
  <si>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</si>
  <si>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</si>
  <si>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</si>
  <si>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</si>
  <si>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</si>
  <si>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</si>
  <si>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</si>
  <si>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</si>
  <si>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</si>
  <si>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</si>
  <si>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</si>
  <si>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</si>
  <si>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</si>
  <si>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</si>
  <si>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</si>
  <si>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</si>
  <si>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</si>
  <si>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</si>
  <si>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</si>
  <si>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</si>
  <si>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</si>
  <si>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</si>
  <si>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</si>
  <si>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</si>
  <si>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</si>
  <si>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</si>
  <si>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</si>
  <si>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</si>
  <si>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</si>
  <si>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</si>
  <si>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</si>
  <si>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</si>
  <si>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</si>
  <si>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</si>
  <si>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</si>
  <si>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</si>
  <si>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</si>
  <si>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</si>
  <si>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</si>
  <si>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</si>
  <si>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</si>
  <si>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</si>
  <si>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</si>
  <si>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</si>
  <si>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</si>
  <si>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</si>
  <si>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</si>
  <si>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</si>
  <si>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</si>
  <si>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</si>
  <si>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</si>
  <si>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</si>
  <si>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</si>
  <si>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</si>
  <si>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</si>
  <si>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</si>
  <si>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</si>
  <si>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</si>
  <si>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</si>
  <si>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</si>
  <si>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</si>
  <si>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</si>
  <si>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</si>
  <si>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</si>
  <si>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</si>
  <si>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</si>
  <si>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</si>
  <si>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</si>
  <si>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</si>
  <si>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</si>
  <si>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</si>
  <si>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</si>
  <si>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</si>
  <si>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</si>
  <si>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</si>
  <si>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</si>
  <si>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</si>
  <si>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</si>
  <si>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</si>
  <si>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</si>
  <si>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</si>
  <si>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</si>
  <si>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</si>
  <si>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</si>
  <si>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</si>
  <si>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</si>
  <si>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</si>
  <si>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</si>
  <si>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</si>
  <si>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</si>
  <si>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</si>
  <si>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</si>
  <si>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</si>
  <si>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</si>
  <si>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</si>
  <si>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</si>
  <si>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</si>
  <si>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</si>
  <si>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</si>
  <si>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</si>
  <si>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</si>
  <si>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</si>
  <si>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</si>
  <si>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</si>
  <si>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</si>
  <si>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</si>
  <si>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</si>
  <si>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</si>
  <si>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</si>
  <si>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</si>
  <si>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</si>
  <si>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</si>
  <si>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</si>
  <si>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</si>
  <si>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</si>
  <si>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</si>
  <si>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</si>
  <si>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</si>
  <si>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</si>
  <si>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</si>
  <si>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</si>
  <si>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</si>
  <si>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</si>
  <si>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</si>
  <si>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</si>
  <si>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</si>
  <si>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</si>
  <si>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</si>
  <si>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</si>
  <si>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</si>
  <si>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</si>
  <si>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</si>
  <si>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</si>
  <si>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</si>
  <si>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</si>
  <si>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</si>
  <si>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</si>
  <si>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</si>
  <si>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</si>
  <si>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</si>
  <si>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</si>
  <si>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</si>
  <si>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</si>
  <si>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</si>
  <si>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</si>
  <si>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</si>
  <si>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</si>
  <si>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</si>
  <si>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</si>
  <si>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</si>
  <si>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</si>
  <si>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</si>
  <si>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</si>
  <si>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</si>
  <si>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</si>
  <si>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</si>
  <si>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</si>
  <si>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</si>
  <si>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</si>
  <si>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</si>
  <si>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</si>
  <si>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</si>
  <si>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</si>
  <si>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</si>
  <si>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</si>
  <si>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</si>
  <si>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</si>
  <si>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</si>
  <si>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</si>
  <si>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</si>
  <si>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</si>
  <si>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</si>
  <si>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</si>
  <si>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</si>
  <si>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</si>
  <si>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</si>
  <si>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</si>
  <si>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</si>
  <si>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</si>
  <si>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</si>
  <si>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</si>
  <si>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</si>
  <si>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</si>
  <si>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</si>
  <si>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</si>
  <si>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</si>
  <si>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</si>
  <si>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</si>
  <si>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</si>
  <si>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</si>
  <si>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</si>
  <si>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</si>
  <si>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</si>
  <si>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</si>
  <si>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</si>
  <si>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</si>
  <si>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</si>
  <si>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</si>
  <si>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</si>
  <si>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</si>
  <si>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</si>
  <si>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</si>
  <si>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</si>
  <si>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</si>
  <si>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</si>
  <si>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</si>
  <si>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</si>
  <si>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</si>
  <si>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</si>
  <si>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</si>
  <si>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</si>
  <si>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</si>
  <si>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</si>
  <si>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</si>
  <si>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</si>
  <si>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</si>
  <si>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</si>
  <si>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</si>
  <si>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</si>
  <si>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</si>
  <si>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</si>
  <si>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</si>
  <si>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</si>
  <si>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</si>
  <si>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</si>
  <si>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</si>
  <si>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</si>
  <si>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</si>
  <si>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</si>
  <si>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</si>
  <si>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</si>
  <si>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</si>
  <si>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</si>
  <si>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</si>
  <si>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</si>
  <si>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</si>
  <si>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</si>
  <si>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</si>
  <si>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</si>
  <si>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</si>
  <si>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</si>
  <si>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</si>
  <si>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</si>
  <si>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</si>
  <si>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</si>
  <si>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</si>
  <si>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</si>
  <si>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</si>
  <si>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</si>
  <si>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</si>
  <si>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</si>
  <si>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</si>
  <si>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</si>
  <si>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</si>
  <si>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</si>
  <si>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</si>
  <si>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</si>
  <si>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</si>
  <si>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</si>
  <si>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</si>
  <si>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</si>
  <si>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</si>
  <si>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</si>
  <si>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</si>
  <si>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</si>
  <si>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</si>
  <si>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</si>
  <si>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</si>
  <si>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</si>
  <si>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</si>
  <si>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</si>
  <si>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</si>
  <si>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</si>
  <si>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</si>
  <si>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</si>
  <si>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</si>
  <si>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</si>
  <si>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</si>
  <si>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</si>
  <si>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</si>
  <si>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</si>
  <si>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</si>
  <si>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</si>
  <si>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</si>
  <si>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</si>
  <si>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</si>
  <si>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</si>
  <si>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</si>
  <si>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</si>
  <si>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</si>
  <si>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</si>
  <si>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</si>
  <si>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</si>
  <si>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</si>
  <si>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</si>
  <si>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</si>
  <si>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</si>
  <si>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</si>
  <si>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</si>
  <si>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</si>
  <si>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</si>
  <si>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</si>
  <si>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</si>
  <si>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</si>
  <si>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</si>
  <si>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</si>
  <si>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</si>
  <si>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</si>
  <si>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</si>
  <si>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</si>
  <si>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</si>
  <si>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</si>
  <si>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</si>
  <si>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</si>
  <si>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</si>
  <si>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</si>
  <si>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</si>
  <si>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</si>
  <si>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</si>
  <si>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</si>
  <si>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</si>
  <si>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</si>
  <si>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</si>
  <si>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</si>
  <si>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</si>
  <si>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</si>
  <si>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</si>
  <si>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</si>
  <si>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</si>
  <si>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</si>
  <si>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</si>
  <si>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</si>
  <si>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</si>
  <si>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</si>
  <si>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</si>
  <si>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</si>
  <si>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</si>
  <si>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</si>
  <si>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</si>
  <si>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</si>
  <si>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</si>
  <si>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</si>
  <si>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</si>
  <si>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</si>
  <si>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</si>
  <si>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</si>
  <si>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</si>
  <si>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</si>
  <si>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</si>
  <si>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</si>
  <si>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</si>
  <si>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</si>
  <si>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</si>
  <si>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</si>
  <si>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</si>
  <si>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</si>
  <si>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</si>
  <si>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</si>
  <si>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</si>
  <si>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</si>
  <si>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</si>
  <si>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</si>
  <si>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</si>
  <si>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</si>
  <si>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</si>
  <si>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</si>
  <si>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</si>
  <si>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</si>
  <si>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</si>
  <si>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</si>
  <si>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</si>
  <si>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</si>
  <si>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</si>
  <si>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</si>
  <si>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</si>
  <si>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</si>
  <si>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</si>
  <si>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</si>
  <si>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</si>
  <si>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</si>
  <si>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</si>
  <si>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</si>
  <si>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</si>
  <si>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</si>
  <si>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</si>
  <si>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</si>
  <si>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</si>
  <si>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</si>
  <si>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</si>
  <si>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</si>
  <si>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</si>
  <si>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</si>
  <si>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</si>
  <si>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</si>
  <si>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</si>
  <si>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</si>
  <si>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</si>
  <si>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</si>
  <si>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</si>
  <si>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</si>
  <si>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</si>
  <si>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</si>
  <si>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</si>
  <si>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</si>
  <si>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</si>
  <si>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</si>
  <si>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</si>
  <si>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</si>
  <si>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</si>
  <si>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</si>
  <si>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</si>
  <si>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</si>
  <si>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</si>
  <si>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</si>
  <si>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</si>
  <si>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</si>
  <si>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</si>
  <si>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</si>
  <si>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</si>
  <si>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</si>
  <si>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</si>
  <si>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</si>
  <si>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</si>
  <si>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</si>
  <si>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</si>
  <si>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</si>
  <si>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</si>
  <si>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</si>
  <si>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</si>
  <si>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</si>
  <si>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</si>
  <si>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</si>
  <si>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</si>
  <si>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</si>
  <si>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</si>
  <si>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</si>
  <si>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</si>
  <si>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</si>
  <si>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</si>
  <si>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</si>
  <si>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</si>
  <si>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</si>
  <si>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</si>
  <si>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</si>
  <si>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</si>
  <si>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</si>
  <si>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</si>
  <si>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</si>
  <si>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</si>
  <si>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</si>
  <si>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</si>
  <si>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</si>
  <si>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</si>
  <si>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</si>
  <si>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</si>
  <si>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</si>
  <si>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</si>
  <si>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</si>
  <si>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</si>
  <si>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</si>
  <si>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</si>
  <si>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</si>
  <si>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</si>
  <si>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</si>
  <si>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</si>
  <si>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</si>
  <si>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</si>
  <si>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</si>
  <si>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</si>
  <si>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</si>
  <si>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</si>
  <si>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</si>
  <si>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</si>
  <si>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</si>
  <si>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</si>
  <si>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</si>
  <si>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</si>
  <si>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</si>
  <si>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</si>
  <si>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</si>
  <si>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</si>
  <si>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</si>
  <si>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</si>
  <si>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</si>
  <si>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</si>
  <si>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</si>
  <si>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</si>
  <si>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</si>
  <si>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</si>
  <si>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</si>
  <si>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</si>
  <si>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</si>
  <si>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</si>
  <si>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</si>
  <si>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</si>
  <si>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</si>
  <si>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</si>
  <si>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</si>
  <si>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</si>
  <si>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</si>
  <si>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</si>
  <si>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</si>
  <si>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</si>
  <si>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</si>
  <si>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</si>
  <si>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</si>
  <si>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</si>
  <si>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</si>
  <si>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</si>
  <si>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</si>
  <si>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</si>
  <si>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</si>
  <si>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</si>
  <si>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</si>
  <si>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</si>
  <si>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</si>
  <si>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</si>
  <si>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</si>
  <si>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</si>
  <si>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</si>
  <si>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</si>
  <si>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</si>
  <si>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</si>
  <si>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</si>
  <si>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</si>
  <si>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</si>
  <si>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</si>
  <si>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</si>
  <si>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</si>
  <si>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</si>
  <si>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</si>
  <si>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</si>
  <si>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</si>
  <si>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</si>
  <si>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</si>
  <si>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</si>
  <si>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</si>
  <si>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</si>
  <si>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</si>
  <si>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</si>
  <si>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</si>
  <si>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</si>
  <si>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</si>
  <si>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</si>
  <si>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</si>
  <si>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</si>
  <si>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</si>
  <si>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</si>
  <si>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</si>
  <si>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</si>
  <si>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</si>
  <si>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</si>
  <si>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</si>
  <si>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</si>
  <si>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</si>
  <si>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</si>
  <si>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</si>
  <si>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</si>
  <si>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</si>
  <si>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</si>
  <si>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</si>
  <si>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</si>
  <si>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</si>
  <si>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</si>
  <si>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</si>
  <si>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</si>
  <si>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</si>
  <si>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</si>
  <si>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</si>
  <si>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</si>
  <si>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</si>
  <si>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</si>
  <si>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</si>
  <si>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</si>
  <si>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</si>
  <si>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</si>
  <si>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</si>
  <si>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</si>
  <si>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</si>
  <si>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</si>
  <si>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</si>
  <si>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</si>
  <si>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</si>
  <si>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</si>
  <si>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</si>
  <si>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</si>
  <si>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</si>
  <si>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</si>
  <si>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</si>
  <si>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</si>
  <si>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</si>
  <si>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</si>
  <si>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</si>
  <si>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</si>
  <si>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</si>
  <si>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</si>
  <si>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</si>
  <si>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</si>
  <si>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</si>
  <si>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</si>
  <si>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</si>
  <si>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</si>
  <si>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</si>
  <si>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</si>
  <si>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</si>
  <si>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</si>
  <si>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</si>
  <si>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</si>
  <si>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</si>
  <si>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</si>
  <si>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</si>
  <si>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</si>
  <si>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</si>
  <si>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</si>
  <si>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</si>
  <si>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</si>
  <si>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</si>
  <si>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</si>
  <si>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</si>
  <si>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</si>
  <si>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</si>
  <si>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</si>
  <si>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</si>
  <si>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</si>
  <si>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</si>
  <si>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</si>
  <si>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</si>
  <si>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</si>
  <si>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</si>
  <si>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</si>
  <si>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</si>
  <si>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</si>
  <si>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</si>
  <si>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</si>
  <si>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</si>
  <si>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</si>
  <si>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</si>
  <si>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</si>
  <si>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</si>
  <si>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</si>
  <si>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</si>
  <si>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</si>
  <si>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</si>
  <si>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</si>
  <si>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</si>
  <si>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</si>
  <si>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</si>
  <si>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</si>
  <si>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</si>
  <si>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</si>
  <si>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</si>
  <si>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</si>
  <si>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</si>
  <si>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</si>
  <si>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</si>
  <si>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</si>
  <si>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</si>
  <si>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</si>
  <si>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</si>
  <si>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</si>
  <si>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</si>
  <si>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</si>
  <si>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</si>
  <si>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</si>
  <si>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</si>
  <si>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</si>
  <si>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</si>
  <si>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</si>
  <si>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</si>
  <si>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</si>
  <si>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</si>
  <si>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</si>
  <si>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</si>
  <si>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</si>
  <si>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</si>
  <si>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</si>
  <si>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</si>
  <si>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</si>
  <si>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</si>
  <si>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</si>
  <si>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</si>
  <si>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</si>
  <si>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</si>
  <si>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</si>
  <si>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</si>
  <si>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</si>
  <si>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</si>
  <si>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</si>
  <si>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</si>
  <si>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</si>
  <si>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</si>
  <si>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</si>
  <si>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</si>
  <si>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</si>
  <si>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</si>
  <si>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</si>
  <si>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</si>
  <si>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</si>
  <si>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</si>
  <si>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</si>
  <si>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</si>
  <si>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</si>
  <si>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</si>
  <si>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</si>
  <si>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</si>
  <si>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</si>
  <si>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</si>
  <si>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</si>
  <si>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</si>
  <si>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</si>
  <si>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</si>
  <si>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</si>
  <si>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</si>
  <si>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</si>
  <si>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</si>
  <si>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</si>
  <si>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</si>
  <si>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</si>
  <si>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</si>
  <si>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</si>
  <si>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</si>
  <si>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</si>
  <si>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</si>
  <si>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</si>
  <si>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</si>
  <si>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</si>
  <si>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</si>
  <si>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</si>
  <si>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</si>
  <si>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</si>
  <si>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</si>
  <si>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</si>
  <si>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</si>
  <si>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</si>
  <si>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</si>
  <si>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</si>
  <si>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</si>
  <si>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</si>
  <si>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</si>
  <si>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</si>
  <si>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</si>
  <si>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</si>
  <si>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</si>
  <si>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</si>
  <si>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</si>
  <si>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</si>
  <si>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</si>
  <si>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</si>
  <si>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</si>
  <si>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</si>
  <si>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</si>
  <si>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</si>
  <si>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</si>
  <si>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</si>
  <si>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</si>
  <si>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</si>
  <si>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</si>
  <si>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</si>
  <si>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</si>
  <si>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</si>
  <si>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</si>
  <si>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</si>
  <si>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</si>
  <si>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</si>
  <si>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</si>
  <si>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</si>
  <si>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</si>
  <si>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</si>
  <si>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</si>
  <si>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</si>
  <si>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</si>
  <si>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</si>
  <si>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</si>
  <si>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</si>
  <si>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</si>
  <si>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</si>
  <si>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</si>
  <si>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</si>
  <si>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</si>
  <si>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</si>
  <si>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</si>
  <si>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</si>
  <si>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</si>
  <si>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</si>
  <si>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</si>
  <si>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</si>
  <si>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</si>
  <si>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</si>
  <si>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</si>
  <si>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</si>
  <si>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</si>
  <si>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</si>
  <si>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</si>
  <si>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</si>
  <si>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</si>
  <si>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</si>
  <si>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</si>
  <si>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</si>
  <si>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</si>
  <si>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</si>
  <si>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</si>
  <si>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</si>
  <si>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</si>
  <si>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</si>
  <si>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</si>
  <si>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</si>
  <si>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</si>
  <si>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</si>
  <si>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</si>
  <si>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</si>
  <si>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</si>
  <si>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</si>
  <si>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</si>
  <si>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</si>
  <si>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</si>
  <si>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</si>
  <si>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</si>
  <si>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</si>
  <si>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</si>
  <si>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</si>
  <si>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</si>
  <si>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</si>
  <si>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</si>
  <si>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</si>
  <si>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</si>
  <si>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</si>
  <si>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</si>
  <si>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</si>
  <si>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</si>
  <si>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</si>
  <si>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</si>
  <si>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</si>
  <si>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</si>
  <si>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</si>
  <si>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</si>
  <si>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</si>
  <si>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</si>
  <si>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</si>
  <si>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</si>
  <si>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</si>
  <si>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</si>
  <si>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</si>
  <si>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</si>
  <si>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</si>
  <si>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</si>
  <si>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</si>
  <si>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</si>
  <si>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</si>
  <si>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</si>
  <si>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</si>
  <si>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</si>
  <si>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</si>
  <si>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</si>
  <si>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</si>
  <si>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</si>
  <si>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</si>
  <si>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</si>
  <si>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</si>
  <si>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</si>
  <si>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</si>
  <si>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</si>
  <si>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</si>
  <si>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</si>
  <si>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</si>
  <si>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</si>
  <si>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</si>
  <si>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</si>
  <si>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</si>
  <si>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</si>
  <si>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</si>
  <si>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</si>
  <si>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</si>
  <si>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</si>
  <si>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</si>
  <si>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</si>
  <si>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</si>
  <si>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</si>
  <si>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</si>
  <si>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</si>
  <si>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</si>
  <si>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</si>
  <si>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</si>
  <si>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</si>
  <si>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</si>
  <si>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</si>
  <si>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</si>
  <si>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</si>
  <si>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</si>
  <si>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</si>
  <si>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</si>
  <si>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</si>
  <si>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</si>
  <si>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</si>
  <si>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</si>
  <si>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</si>
  <si>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</si>
  <si>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</si>
  <si>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</si>
  <si>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</si>
  <si>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</si>
  <si>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</si>
  <si>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</si>
  <si>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</si>
  <si>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</si>
  <si>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</si>
  <si>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</si>
  <si>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</si>
  <si>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</si>
  <si>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</si>
  <si>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</si>
  <si>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</si>
  <si>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</si>
  <si>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</si>
  <si>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</si>
  <si>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</si>
  <si>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</si>
  <si>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</si>
  <si>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</si>
  <si>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</si>
  <si>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</si>
  <si>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</si>
  <si>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</si>
  <si>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</si>
  <si>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</si>
  <si>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</si>
  <si>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</si>
  <si>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</si>
  <si>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</si>
  <si>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</si>
  <si>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</si>
  <si>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</si>
  <si>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</si>
  <si>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</si>
  <si>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</si>
  <si>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</si>
  <si>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</si>
  <si>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</si>
  <si>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</si>
  <si>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</si>
  <si>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</si>
  <si>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</si>
  <si>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</si>
  <si>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</si>
  <si>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</si>
  <si>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</si>
  <si>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</si>
  <si>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</si>
  <si>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</si>
  <si>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</si>
  <si>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</si>
  <si>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</si>
  <si>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</si>
  <si>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</si>
  <si>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</si>
  <si>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</si>
  <si>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</si>
  <si>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</si>
  <si>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</si>
  <si>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</si>
  <si>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</si>
  <si>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</si>
  <si>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</si>
  <si>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</si>
  <si>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</si>
  <si>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</si>
  <si>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</si>
  <si>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</si>
  <si>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</si>
  <si>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</si>
  <si>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</si>
  <si>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</si>
  <si>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</si>
  <si>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</si>
  <si>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</si>
  <si>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</si>
  <si>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</si>
  <si>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</si>
  <si>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</si>
  <si>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</si>
  <si>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</si>
  <si>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</si>
  <si>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</si>
  <si>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</si>
  <si>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</si>
  <si>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</si>
  <si>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</si>
  <si>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</si>
  <si>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</si>
  <si>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</si>
  <si>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</si>
  <si>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</si>
  <si>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</si>
  <si>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</si>
  <si>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</si>
  <si>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</si>
  <si>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</si>
  <si>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</si>
  <si>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</si>
  <si>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</si>
  <si>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</si>
  <si>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</si>
  <si>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</si>
  <si>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</si>
  <si>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</si>
  <si>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</si>
  <si>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</si>
  <si>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</si>
  <si>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</si>
  <si>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</si>
  <si>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</si>
  <si>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</si>
  <si>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</si>
  <si>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</si>
  <si>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</si>
  <si>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</si>
  <si>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</si>
  <si>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</si>
  <si>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</si>
  <si>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</si>
  <si>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</si>
  <si>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</si>
  <si>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</si>
  <si>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</si>
  <si>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</si>
  <si>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</si>
  <si>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</si>
  <si>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</si>
  <si>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</si>
  <si>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</si>
  <si>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</si>
  <si>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</si>
  <si>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</si>
  <si>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</si>
  <si>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</si>
  <si>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</si>
  <si>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</si>
  <si>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</si>
  <si>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</si>
  <si>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</si>
  <si>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</si>
  <si>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</si>
  <si>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</si>
  <si>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</si>
  <si>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</si>
  <si>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</si>
  <si>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</si>
  <si>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</si>
  <si>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</si>
  <si>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</si>
  <si>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</si>
  <si>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</si>
  <si>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</si>
  <si>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</si>
  <si>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</si>
  <si>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</si>
  <si>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</si>
  <si>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</si>
  <si>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</si>
  <si>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</si>
  <si>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</si>
  <si>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</si>
  <si>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</si>
  <si>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</si>
  <si>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</si>
  <si>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</si>
  <si>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</si>
  <si>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</si>
  <si>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</si>
  <si>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</si>
  <si>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</si>
  <si>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</si>
  <si>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</si>
  <si>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</si>
  <si>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</si>
  <si>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</si>
  <si>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</si>
  <si>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</si>
  <si>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</si>
  <si>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</si>
  <si>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</si>
  <si>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</si>
  <si>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</si>
  <si>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</si>
  <si>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</si>
  <si>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</si>
  <si>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</si>
  <si>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</si>
  <si>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</si>
  <si>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</si>
  <si>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</si>
  <si>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</si>
  <si>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</si>
  <si>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</si>
  <si>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</si>
  <si>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</si>
  <si>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</si>
  <si>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</si>
  <si>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</si>
  <si>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</si>
  <si>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</si>
  <si>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</si>
  <si>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</si>
  <si>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</si>
  <si>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</si>
  <si>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</si>
  <si>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</si>
  <si>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</si>
  <si>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</si>
  <si>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</si>
  <si>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</si>
  <si>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</si>
  <si>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</si>
  <si>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</si>
  <si>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</si>
  <si>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</si>
  <si>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</si>
  <si>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</si>
  <si>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</si>
  <si>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</si>
  <si>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</si>
  <si>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</si>
  <si>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</si>
  <si>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</si>
  <si>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</si>
  <si>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</si>
  <si>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</si>
  <si>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</si>
  <si>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</si>
  <si>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</si>
  <si>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</si>
  <si>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</si>
  <si>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</si>
  <si>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</si>
  <si>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</si>
  <si>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</si>
  <si>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</si>
  <si>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</si>
  <si>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</si>
  <si>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</si>
  <si>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</si>
  <si>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</si>
  <si>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</si>
  <si>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</si>
  <si>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</si>
  <si>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</si>
  <si>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</si>
  <si>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</si>
  <si>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</si>
  <si>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</si>
  <si>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</si>
  <si>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</si>
  <si>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</si>
  <si>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</si>
  <si>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</si>
  <si>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</si>
  <si>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</si>
  <si>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</si>
  <si>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</si>
  <si>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</si>
  <si>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</si>
  <si>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</si>
  <si>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</si>
  <si>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</si>
  <si>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</si>
  <si>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</si>
  <si>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</si>
  <si>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</si>
  <si>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</si>
  <si>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</si>
  <si>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</si>
  <si>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</si>
  <si>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</si>
  <si>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</si>
  <si>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</si>
  <si>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</si>
  <si>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</si>
  <si>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</si>
  <si>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</si>
  <si>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</si>
  <si>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</si>
  <si>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</si>
  <si>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</si>
  <si>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</si>
  <si>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</si>
  <si>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</si>
  <si>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</si>
  <si>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</si>
  <si>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</si>
  <si>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</si>
  <si>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</si>
  <si>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</si>
  <si>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</si>
  <si>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</si>
  <si>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</si>
  <si>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</si>
  <si>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</si>
  <si>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</si>
  <si>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</si>
  <si>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</si>
  <si>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</si>
  <si>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</si>
  <si>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</si>
  <si>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</si>
  <si>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</si>
  <si>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</si>
  <si>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</si>
  <si>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</si>
  <si>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</si>
  <si>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</si>
  <si>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</si>
  <si>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</si>
  <si>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</si>
  <si>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</si>
  <si>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</si>
  <si>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</si>
  <si>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</si>
  <si>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</si>
  <si>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</si>
  <si>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</si>
  <si>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</si>
  <si>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</si>
  <si>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</si>
  <si>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</si>
  <si>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</si>
  <si>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</si>
  <si>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</si>
  <si>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</si>
  <si>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</si>
  <si>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</si>
  <si>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</si>
  <si>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</si>
  <si>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</si>
  <si>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</si>
  <si>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</si>
  <si>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</si>
  <si>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</si>
  <si>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</si>
  <si>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</si>
  <si>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</si>
  <si>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</si>
  <si>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</si>
  <si>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</si>
  <si>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</si>
  <si>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</si>
  <si>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</si>
  <si>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</si>
  <si>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</si>
  <si>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</si>
  <si>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</si>
  <si>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</si>
  <si>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</si>
  <si>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</si>
  <si>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</si>
  <si>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</si>
  <si>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</si>
  <si>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</si>
  <si>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</si>
  <si>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</si>
  <si>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</si>
  <si>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</si>
  <si>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</si>
  <si>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</si>
  <si>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</si>
  <si>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</si>
  <si>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</si>
  <si>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</si>
  <si>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</si>
  <si>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</si>
  <si>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</si>
  <si>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</si>
  <si>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</si>
  <si>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</si>
  <si>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</si>
  <si>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</si>
  <si>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</si>
  <si>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</si>
  <si>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</si>
  <si>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</si>
  <si>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</si>
  <si>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</si>
  <si>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</si>
  <si>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</si>
  <si>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</si>
  <si>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</si>
  <si>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</si>
  <si>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</si>
  <si>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</si>
  <si>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</si>
  <si>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</si>
  <si>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</si>
  <si>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</si>
  <si>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</si>
  <si>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</si>
  <si>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</si>
  <si>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</si>
  <si>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</si>
  <si>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</si>
  <si>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</si>
  <si>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</si>
  <si>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</si>
  <si>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</si>
  <si>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</si>
  <si>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</si>
  <si>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</si>
  <si>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</si>
  <si>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</si>
  <si>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</si>
  <si>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</si>
  <si>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</si>
  <si>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</si>
  <si>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</si>
  <si>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</si>
  <si>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</si>
  <si>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</si>
  <si>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</si>
  <si>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</si>
  <si>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</si>
  <si>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</si>
  <si>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</si>
  <si>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</si>
  <si>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</si>
  <si>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</si>
  <si>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</si>
  <si>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</si>
  <si>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</si>
  <si>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</si>
  <si>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</si>
  <si>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</si>
  <si>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</si>
  <si>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</si>
  <si>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</si>
  <si>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</si>
  <si>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</si>
  <si>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</si>
  <si>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</si>
  <si>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</si>
  <si>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</si>
  <si>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</si>
  <si>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</si>
  <si>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</si>
  <si>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</si>
  <si>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</si>
  <si>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</si>
  <si>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</si>
  <si>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</si>
  <si>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</si>
  <si>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</si>
  <si>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</si>
  <si>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</si>
  <si>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</si>
  <si>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</si>
  <si>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</si>
  <si>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</si>
  <si>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</si>
  <si>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</si>
  <si>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</si>
  <si>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</si>
  <si>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</si>
  <si>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</si>
  <si>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</si>
  <si>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</si>
  <si>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</si>
  <si>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</si>
  <si>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</si>
  <si>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</si>
  <si>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</si>
  <si>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</si>
  <si>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</si>
  <si>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</si>
  <si>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</si>
  <si>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</si>
  <si>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</si>
  <si>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</si>
  <si>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</si>
  <si>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</si>
  <si>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</si>
  <si>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</si>
  <si>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</si>
  <si>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</si>
  <si>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</si>
  <si>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</si>
  <si>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</si>
  <si>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</si>
  <si>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</si>
  <si>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</si>
  <si>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</si>
  <si>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</si>
  <si>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</si>
  <si>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</si>
  <si>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</si>
  <si>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</si>
  <si>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</si>
  <si>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</si>
  <si>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</si>
  <si>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</si>
  <si>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</si>
  <si>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</si>
  <si>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</si>
  <si>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</si>
  <si>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</si>
  <si>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</si>
  <si>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</si>
  <si>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</si>
  <si>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</si>
  <si>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</si>
  <si>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</si>
  <si>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</si>
  <si>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</si>
  <si>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</si>
  <si>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</si>
  <si>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</si>
  <si>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</si>
  <si>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</si>
  <si>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</si>
  <si>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</si>
  <si>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</si>
  <si>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</si>
  <si>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</si>
  <si>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</si>
  <si>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</si>
  <si>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</si>
  <si>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</si>
  <si>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</si>
  <si>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</si>
  <si>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</si>
  <si>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</si>
  <si>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</si>
  <si>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</si>
  <si>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</si>
  <si>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</si>
  <si>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</si>
  <si>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</si>
  <si>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</si>
  <si>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</si>
  <si>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</si>
  <si>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</si>
  <si>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</si>
  <si>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</si>
  <si>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</si>
  <si>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</si>
  <si>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</si>
  <si>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</si>
  <si>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</si>
  <si>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</si>
  <si>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</si>
  <si>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</si>
  <si>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</si>
  <si>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</si>
  <si>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</si>
  <si>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</si>
  <si>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</si>
  <si>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</si>
  <si>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</si>
  <si>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</si>
  <si>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</si>
  <si>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</si>
  <si>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</si>
  <si>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</si>
  <si>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</si>
  <si>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</si>
  <si>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</si>
  <si>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</si>
  <si>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</si>
  <si>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</si>
  <si>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</si>
  <si>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</si>
  <si>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</si>
  <si>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</si>
  <si>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</si>
  <si>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</si>
  <si>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</si>
  <si>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</si>
  <si>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</si>
  <si>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</si>
  <si>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</si>
  <si>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</si>
  <si>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</si>
  <si>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</si>
  <si>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</si>
  <si>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</si>
  <si>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</si>
  <si>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</si>
  <si>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</si>
  <si>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</si>
  <si>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</si>
  <si>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</si>
  <si>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</si>
  <si>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</si>
  <si>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</si>
  <si>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</si>
  <si>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</si>
  <si>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</si>
  <si>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</si>
  <si>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</si>
  <si>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</si>
  <si>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</si>
  <si>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</si>
  <si>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</si>
  <si>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</si>
  <si>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</si>
  <si>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</si>
  <si>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</si>
  <si>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</si>
  <si>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</si>
  <si>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</si>
  <si>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</si>
  <si>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</si>
  <si>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</si>
  <si>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</si>
  <si>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</si>
  <si>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</si>
  <si>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</si>
  <si>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</si>
  <si>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</si>
  <si>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</si>
  <si>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</si>
  <si>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</si>
  <si>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</si>
  <si>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</si>
  <si>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</si>
  <si>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</si>
  <si>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</si>
  <si>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</si>
  <si>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</si>
  <si>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</si>
  <si>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</si>
  <si>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</si>
  <si>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</si>
  <si>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</si>
  <si>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</si>
  <si>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</si>
  <si>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</si>
  <si>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</si>
  <si>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</si>
  <si>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</si>
  <si>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</si>
  <si>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</si>
  <si>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</si>
  <si>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</si>
  <si>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</si>
  <si>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</si>
  <si>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</si>
  <si>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</si>
  <si>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</si>
  <si>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</si>
  <si>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</si>
  <si>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</si>
  <si>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</si>
  <si>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</si>
  <si>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</si>
  <si>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</si>
  <si>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</si>
  <si>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</si>
  <si>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</si>
  <si>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</si>
  <si>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</si>
  <si>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</si>
  <si>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</si>
  <si>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</si>
  <si>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</si>
  <si>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</si>
  <si>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</si>
  <si>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</si>
  <si>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</si>
  <si>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</si>
  <si>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</si>
  <si>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</si>
  <si>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</si>
  <si>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</si>
  <si>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</si>
  <si>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</si>
  <si>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</si>
  <si>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</si>
  <si>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</si>
  <si>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</si>
  <si>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</si>
  <si>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</si>
  <si>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</si>
  <si>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</si>
  <si>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</si>
  <si>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</si>
  <si>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</si>
  <si>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</si>
  <si>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</si>
  <si>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</si>
  <si>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</si>
  <si>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</si>
  <si>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</si>
  <si>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</si>
  <si>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</si>
  <si>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</si>
  <si>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</si>
  <si>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</si>
  <si>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</si>
  <si>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</si>
  <si>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</si>
  <si>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</si>
  <si>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</si>
  <si>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</si>
  <si>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</si>
  <si>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</si>
  <si>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</si>
  <si>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</si>
  <si>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</si>
  <si>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</si>
  <si>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</si>
  <si>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</si>
  <si>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</si>
  <si>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</si>
  <si>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</si>
  <si>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</si>
  <si>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</si>
  <si>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</si>
  <si>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</si>
  <si>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</si>
  <si>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</si>
  <si>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</si>
  <si>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</si>
  <si>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</si>
  <si>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</si>
  <si>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</si>
  <si>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</si>
  <si>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</si>
  <si>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</si>
  <si>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</si>
  <si>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</si>
  <si>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</si>
  <si>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</si>
  <si>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</si>
  <si>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</si>
  <si>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</si>
  <si>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</si>
  <si>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</si>
  <si>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</si>
  <si>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</si>
  <si>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</si>
  <si>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</si>
  <si>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</si>
  <si>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</si>
  <si>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</si>
  <si>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</si>
  <si>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</si>
  <si>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</si>
  <si>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</si>
  <si>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</si>
  <si>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</si>
  <si>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</si>
  <si>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</si>
  <si>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</si>
  <si>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</si>
  <si>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</si>
  <si>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</si>
  <si>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</si>
  <si>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</si>
  <si>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</si>
  <si>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</si>
  <si>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</si>
  <si>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</si>
  <si>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</si>
  <si>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</si>
  <si>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</si>
  <si>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</si>
  <si>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</si>
  <si>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</si>
  <si>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</si>
  <si>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</si>
  <si>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</si>
  <si>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</si>
  <si>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</si>
  <si>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</si>
  <si>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</si>
  <si>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</si>
  <si>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</si>
  <si>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</si>
  <si>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</si>
  <si>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</si>
  <si>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</si>
  <si>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</si>
  <si>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</si>
  <si>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</si>
  <si>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</si>
  <si>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</si>
  <si>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</si>
  <si>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</si>
  <si>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</si>
  <si>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</si>
  <si>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</si>
  <si>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</si>
  <si>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</si>
  <si>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</si>
  <si>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</si>
  <si>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</si>
  <si>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</si>
  <si>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</si>
  <si>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</si>
  <si>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</si>
  <si>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</si>
  <si>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</si>
  <si>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</si>
  <si>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</si>
  <si>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</si>
  <si>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</si>
  <si>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</si>
  <si>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</si>
  <si>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</si>
  <si>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</si>
  <si>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</si>
  <si>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</si>
  <si>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</si>
  <si>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</si>
  <si>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</si>
  <si>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</si>
  <si>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</si>
  <si>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</si>
  <si>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</si>
  <si>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</si>
  <si>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</si>
  <si>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</si>
  <si>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</si>
  <si>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</si>
  <si>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</si>
  <si>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</si>
  <si>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</si>
  <si>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</si>
  <si>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</si>
  <si>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</si>
  <si>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</si>
  <si>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</si>
  <si>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</si>
  <si>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</si>
  <si>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</si>
  <si>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</si>
  <si>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</si>
  <si>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</si>
  <si>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</si>
  <si>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</si>
  <si>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</si>
  <si>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</si>
  <si>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</si>
  <si>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</si>
  <si>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</si>
  <si>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</si>
  <si>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</si>
  <si>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</si>
  <si>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</si>
  <si>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</si>
  <si>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</si>
  <si>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</si>
  <si>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</si>
  <si>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</si>
  <si>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</si>
  <si>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</si>
  <si>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</si>
  <si>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</si>
  <si>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</si>
  <si>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</si>
  <si>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</si>
  <si>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</si>
  <si>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</si>
  <si>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</si>
  <si>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</si>
  <si>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</si>
  <si>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</si>
  <si>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</si>
  <si>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</si>
  <si>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</si>
  <si>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</si>
  <si>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</si>
  <si>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</si>
  <si>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</si>
  <si>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</si>
  <si>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</si>
  <si>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</si>
  <si>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</si>
  <si>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</si>
  <si>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</si>
  <si>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</si>
  <si>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</si>
  <si>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</si>
  <si>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</si>
  <si>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</si>
  <si>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</si>
  <si>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</si>
  <si>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</si>
  <si>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</si>
  <si>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</si>
  <si>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</si>
  <si>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</si>
  <si>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</si>
  <si>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</si>
  <si>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</si>
  <si>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</si>
  <si>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</si>
  <si>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</si>
  <si>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</si>
  <si>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</si>
  <si>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</si>
  <si>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</si>
  <si>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</si>
  <si>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</si>
  <si>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</si>
  <si>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</si>
  <si>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</si>
  <si>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</si>
  <si>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</si>
  <si>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</si>
  <si>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</si>
  <si>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</si>
  <si>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</si>
  <si>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</si>
  <si>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</si>
  <si>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</si>
  <si>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</si>
  <si>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</si>
  <si>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</si>
  <si>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</si>
  <si>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</si>
  <si>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</si>
  <si>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</si>
  <si>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</si>
  <si>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</si>
  <si>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</si>
  <si>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</si>
  <si>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</si>
  <si>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</si>
  <si>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</si>
  <si>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</si>
  <si>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</si>
  <si>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</si>
  <si>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</si>
  <si>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</si>
  <si>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</si>
  <si>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</si>
  <si>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</si>
  <si>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</si>
  <si>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</si>
  <si>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</si>
  <si>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</si>
  <si>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</si>
  <si>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</si>
  <si>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</si>
  <si>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</si>
  <si>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</si>
  <si>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</si>
  <si>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</si>
  <si>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</si>
  <si>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</si>
  <si>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</si>
  <si>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</si>
  <si>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</si>
  <si>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</si>
  <si>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</si>
  <si>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</si>
  <si>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</si>
  <si>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</si>
  <si>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</si>
  <si>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</si>
  <si>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</si>
  <si>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</si>
  <si>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</si>
  <si>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</si>
  <si>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</si>
  <si>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</si>
  <si>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</si>
  <si>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</si>
  <si>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</si>
  <si>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</si>
  <si>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</si>
  <si>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</si>
  <si>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</si>
  <si>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</si>
  <si>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</si>
  <si>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</si>
  <si>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</si>
  <si>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</si>
  <si>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</si>
  <si>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</si>
  <si>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</si>
  <si>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</si>
  <si>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</si>
  <si>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</si>
  <si>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</si>
  <si>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</si>
  <si>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</si>
  <si>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</si>
  <si>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</si>
  <si>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</si>
  <si>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</si>
  <si>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</si>
  <si>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</si>
  <si>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</si>
  <si>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</si>
  <si>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</si>
  <si>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</si>
  <si>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</si>
  <si>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</si>
  <si>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</si>
  <si>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</si>
  <si>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</si>
  <si>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</si>
  <si>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</si>
  <si>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</si>
  <si>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</si>
  <si>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</si>
  <si>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</si>
  <si>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</si>
  <si>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</si>
  <si>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</si>
  <si>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</si>
  <si>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</si>
  <si>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</si>
  <si>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</si>
  <si>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</si>
  <si>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</si>
  <si>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</si>
  <si>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</si>
  <si>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</si>
  <si>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</si>
  <si>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</si>
  <si>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</si>
  <si>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</si>
  <si>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</si>
  <si>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</si>
  <si>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</si>
  <si>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</si>
  <si>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</si>
  <si>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</si>
  <si>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</si>
  <si>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</si>
  <si>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</si>
  <si>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</si>
  <si>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</si>
  <si>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</si>
  <si>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</si>
  <si>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</si>
  <si>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</si>
  <si>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</si>
  <si>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</si>
  <si>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</si>
  <si>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</si>
  <si>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</si>
  <si>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</si>
  <si>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</si>
  <si>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</si>
  <si>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</si>
  <si>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</si>
  <si>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</si>
  <si>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</si>
  <si>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</si>
  <si>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</si>
  <si>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</si>
  <si>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</si>
  <si>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</si>
  <si>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</si>
  <si>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</si>
  <si>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</si>
  <si>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</si>
  <si>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</si>
  <si>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</si>
  <si>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</si>
  <si>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</si>
  <si>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</si>
  <si>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</si>
  <si>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</si>
  <si>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</si>
  <si>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</si>
  <si>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</si>
  <si>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</si>
  <si>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</si>
  <si>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</si>
  <si>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</si>
  <si>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</si>
  <si>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</si>
  <si>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</si>
  <si>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</si>
  <si>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</si>
  <si>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</si>
  <si>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</si>
  <si>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</si>
  <si>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</si>
  <si>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</si>
  <si>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</si>
  <si>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</si>
  <si>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</si>
  <si>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</si>
  <si>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</si>
  <si>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</si>
  <si>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</si>
  <si>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</si>
  <si>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</si>
  <si>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</si>
  <si>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</si>
  <si>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</si>
  <si>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</si>
  <si>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</si>
  <si>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</si>
  <si>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</si>
  <si>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</si>
  <si>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</si>
  <si>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</si>
  <si>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</si>
  <si>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</si>
  <si>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</si>
  <si>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</si>
  <si>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</si>
  <si>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</si>
  <si>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</si>
  <si>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</si>
  <si>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</si>
  <si>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</si>
  <si>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</si>
  <si>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</si>
  <si>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</si>
  <si>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</si>
  <si>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</si>
  <si>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</si>
  <si>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</si>
  <si>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</si>
  <si>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</si>
  <si>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</si>
  <si>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</si>
  <si>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</si>
  <si>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</si>
  <si>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</si>
  <si>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</si>
  <si>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</si>
  <si>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</si>
  <si>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</si>
  <si>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</si>
  <si>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</si>
  <si>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</si>
  <si>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</si>
  <si>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</si>
  <si>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</si>
  <si>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</si>
  <si>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</si>
  <si>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</si>
  <si>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</si>
  <si>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</si>
  <si>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</si>
  <si>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</si>
  <si>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</si>
  <si>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</si>
  <si>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</si>
  <si>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</si>
  <si>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</si>
  <si>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</si>
  <si>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</si>
  <si>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</si>
  <si>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</si>
  <si>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</si>
  <si>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</si>
  <si>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</si>
  <si>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</si>
  <si>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</si>
  <si>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</si>
  <si>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</si>
  <si>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</si>
  <si>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</si>
  <si>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</si>
  <si>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</si>
  <si>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</si>
  <si>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</si>
  <si>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</si>
  <si>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</si>
  <si>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</si>
  <si>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</si>
  <si>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</si>
  <si>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</si>
  <si>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</si>
  <si>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</si>
  <si>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</si>
  <si>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</si>
  <si>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</si>
  <si>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</si>
  <si>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</si>
  <si>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</si>
  <si>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</si>
  <si>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</si>
  <si>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</si>
  <si>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</si>
  <si>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</si>
  <si>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</si>
  <si>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</si>
  <si>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</si>
  <si>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</si>
  <si>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</si>
  <si>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</si>
  <si>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</si>
  <si>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</si>
  <si>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</si>
  <si>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</si>
  <si>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</si>
  <si>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</si>
  <si>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</si>
  <si>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</si>
  <si>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</si>
  <si>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</si>
  <si>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</si>
  <si>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</si>
  <si>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</si>
  <si>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</si>
  <si>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</si>
  <si>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</si>
  <si>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</si>
  <si>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</si>
  <si>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</si>
  <si>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</si>
  <si>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</si>
  <si>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</si>
  <si>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</si>
  <si>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</si>
  <si>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</si>
  <si>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</si>
  <si>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</si>
  <si>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</si>
  <si>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</si>
  <si>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</si>
  <si>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</si>
  <si>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</si>
  <si>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</si>
  <si>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</si>
  <si>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</si>
  <si>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</si>
  <si>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</si>
  <si>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</si>
  <si>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</si>
  <si>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</si>
  <si>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</si>
  <si>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</si>
  <si>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</si>
  <si>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</si>
  <si>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</si>
  <si>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</si>
  <si>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</si>
  <si>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</si>
  <si>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</si>
  <si>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</si>
  <si>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</si>
  <si>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</si>
  <si>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</si>
  <si>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</si>
  <si>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</si>
  <si>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</si>
  <si>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</si>
  <si>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</si>
  <si>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</si>
  <si>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</si>
  <si>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</si>
  <si>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</si>
  <si>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</si>
  <si>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</si>
  <si>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</si>
  <si>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</si>
  <si>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</si>
  <si>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</si>
  <si>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</si>
  <si>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</si>
  <si>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</si>
  <si>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</si>
  <si>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</si>
  <si>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</si>
  <si>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</si>
  <si>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</si>
  <si>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</si>
  <si>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</si>
  <si>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</si>
  <si>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</si>
  <si>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</si>
  <si>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</si>
  <si>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</si>
  <si>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</si>
  <si>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</si>
  <si>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</si>
  <si>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</si>
  <si>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</si>
  <si>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</si>
  <si>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</si>
  <si>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</si>
  <si>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</si>
  <si>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</si>
  <si>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</si>
  <si>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</si>
  <si>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</si>
  <si>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</si>
  <si>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</si>
  <si>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</si>
  <si>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</si>
  <si>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</si>
  <si>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</si>
  <si>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</si>
  <si>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</si>
  <si>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</si>
  <si>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</si>
  <si>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</si>
  <si>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</si>
  <si>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</si>
  <si>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</si>
  <si>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</si>
  <si>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</si>
  <si>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</si>
  <si>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</si>
  <si>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</si>
  <si>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</si>
  <si>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</si>
  <si>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</si>
  <si>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</si>
  <si>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</si>
  <si>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</si>
  <si>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</si>
  <si>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</si>
  <si>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</si>
  <si>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</si>
  <si>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</si>
  <si>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</si>
  <si>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</si>
  <si>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</si>
  <si>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</si>
  <si>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</si>
  <si>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</si>
  <si>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</si>
  <si>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</si>
  <si>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</si>
  <si>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</si>
  <si>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</si>
  <si>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</si>
  <si>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</si>
  <si>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</si>
  <si>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</si>
  <si>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</si>
  <si>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</si>
  <si>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</si>
  <si>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</si>
  <si>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</si>
  <si>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</si>
  <si>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</si>
  <si>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</si>
  <si>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</si>
  <si>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</si>
  <si>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</si>
  <si>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</si>
  <si>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</si>
  <si>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</si>
  <si>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</si>
  <si>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</si>
  <si>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</si>
  <si>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</si>
  <si>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</si>
  <si>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</si>
  <si>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</si>
  <si>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</si>
  <si>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</si>
  <si>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</si>
  <si>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</si>
  <si>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</si>
  <si>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</si>
  <si>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</si>
  <si>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</si>
  <si>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</si>
  <si>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</si>
  <si>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</si>
  <si>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</si>
  <si>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</si>
  <si>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</si>
  <si>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</si>
  <si>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</si>
  <si>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</si>
  <si>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</si>
  <si>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</si>
  <si>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</si>
  <si>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</si>
  <si>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</si>
  <si>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</si>
  <si>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</si>
  <si>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</si>
  <si>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</si>
  <si>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</si>
  <si>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</si>
  <si>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</si>
  <si>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</si>
  <si>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</si>
  <si>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</si>
  <si>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</si>
  <si>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</si>
  <si>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</si>
  <si>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</si>
  <si>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</si>
  <si>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</si>
  <si>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</si>
  <si>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</si>
  <si>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</si>
  <si>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</si>
  <si>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</si>
  <si>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</si>
  <si>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</si>
  <si>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</si>
  <si>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</si>
  <si>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</si>
  <si>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</si>
  <si>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</si>
  <si>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</si>
  <si>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</si>
  <si>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</si>
  <si>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</si>
  <si>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</si>
  <si>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</si>
  <si>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</si>
  <si>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</si>
  <si>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</si>
  <si>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</si>
  <si>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</si>
  <si>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</si>
  <si>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</si>
  <si>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</si>
  <si>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</si>
  <si>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</si>
  <si>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</si>
  <si>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</si>
  <si>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</si>
  <si>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</si>
  <si>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</si>
  <si>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</si>
  <si>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</si>
  <si>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</si>
  <si>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</si>
  <si>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</si>
  <si>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</si>
  <si>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</si>
  <si>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</si>
  <si>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</si>
  <si>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</si>
  <si>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</si>
  <si>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</si>
  <si>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</si>
  <si>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</si>
  <si>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</si>
  <si>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</si>
  <si>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</si>
  <si>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</si>
  <si>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</si>
  <si>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</si>
  <si>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</si>
  <si>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</si>
  <si>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</si>
  <si>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</si>
  <si>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</si>
  <si>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</si>
  <si>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</si>
  <si>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</si>
  <si>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</si>
  <si>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</si>
  <si>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</si>
  <si>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</si>
  <si>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</si>
  <si>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</si>
  <si>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</si>
  <si>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</si>
  <si>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</si>
  <si>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</si>
  <si>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</si>
  <si>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</si>
  <si>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</si>
  <si>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</si>
  <si>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</si>
  <si>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</si>
  <si>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</si>
  <si>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</si>
  <si>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</si>
  <si>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</si>
  <si>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</si>
  <si>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</si>
  <si>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</si>
  <si>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</si>
  <si>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</si>
  <si>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</si>
  <si>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</si>
  <si>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</si>
  <si>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</si>
  <si>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</si>
  <si>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</si>
  <si>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</si>
  <si>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</si>
  <si>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</si>
  <si>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</si>
  <si>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</si>
  <si>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</si>
  <si>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</si>
  <si>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</si>
  <si>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</si>
  <si>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</si>
  <si>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</si>
  <si>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</si>
  <si>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</si>
  <si>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</si>
  <si>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</si>
  <si>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</si>
  <si>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</si>
  <si>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</si>
  <si>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</si>
  <si>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</si>
  <si>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</si>
  <si>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</si>
  <si>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</si>
  <si>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</si>
  <si>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</si>
  <si>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</si>
  <si>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</si>
  <si>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</si>
  <si>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</si>
  <si>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</si>
  <si>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</si>
  <si>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</si>
  <si>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</si>
  <si>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</si>
  <si>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</si>
  <si>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</si>
  <si>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</si>
  <si>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</si>
  <si>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</si>
  <si>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</si>
  <si>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</si>
  <si>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</si>
  <si>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</si>
  <si>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</si>
  <si>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</si>
  <si>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</si>
  <si>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</si>
  <si>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</si>
  <si>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</si>
  <si>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</si>
  <si>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</si>
  <si>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</si>
  <si>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</si>
  <si>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</si>
  <si>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</si>
  <si>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</si>
  <si>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</si>
  <si>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</si>
  <si>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</si>
  <si>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</si>
  <si>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</si>
  <si>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</si>
  <si>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</si>
  <si>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</si>
  <si>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</si>
  <si>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</si>
  <si>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</si>
  <si>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</si>
  <si>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</si>
  <si>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</si>
  <si>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</si>
  <si>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</si>
  <si>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</si>
  <si>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</si>
  <si>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</si>
  <si>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</si>
  <si>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</si>
  <si>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</si>
  <si>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</si>
  <si>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</si>
  <si>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</si>
  <si>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</si>
  <si>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</si>
  <si>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</si>
  <si>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</si>
  <si>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</si>
  <si>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</si>
  <si>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</si>
  <si>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</si>
  <si>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</si>
  <si>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</si>
  <si>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</si>
  <si>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</si>
  <si>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</si>
  <si>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</si>
  <si>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</si>
  <si>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</si>
  <si>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</si>
  <si>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</si>
  <si>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</si>
  <si>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</si>
  <si>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</si>
  <si>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</si>
  <si>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</si>
  <si>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</si>
  <si>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</si>
  <si>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</si>
  <si>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</si>
  <si>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</si>
  <si>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</si>
  <si>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</si>
  <si>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</si>
  <si>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</si>
  <si>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</si>
  <si>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</si>
  <si>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</si>
  <si>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</si>
  <si>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</si>
  <si>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</si>
  <si>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</si>
  <si>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</si>
  <si>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</si>
  <si>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</si>
  <si>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</si>
  <si>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</si>
  <si>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</si>
  <si>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</si>
  <si>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</si>
  <si>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</si>
  <si>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</si>
  <si>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</si>
  <si>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</si>
  <si>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</si>
  <si>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</si>
  <si>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</si>
  <si>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</si>
  <si>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</si>
  <si>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</si>
  <si>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</si>
  <si>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</si>
  <si>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</si>
  <si>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</si>
  <si>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</si>
  <si>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</si>
  <si>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</si>
  <si>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</si>
  <si>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</si>
  <si>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</si>
  <si>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</si>
  <si>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</si>
  <si>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</si>
  <si>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</si>
  <si>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</si>
  <si>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</si>
  <si>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</si>
  <si>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</si>
  <si>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</si>
  <si>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</si>
  <si>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</si>
  <si>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</si>
  <si>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</si>
  <si>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</si>
  <si>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</si>
  <si>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</si>
  <si>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</si>
  <si>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</si>
  <si>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</si>
  <si>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</si>
  <si>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</si>
  <si>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</si>
  <si>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</si>
  <si>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</si>
  <si>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</si>
  <si>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</si>
  <si>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</si>
  <si>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</si>
  <si>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</si>
  <si>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</si>
  <si>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</si>
  <si>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</si>
  <si>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</si>
  <si>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</si>
  <si>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</si>
  <si>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</si>
  <si>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</si>
  <si>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</si>
  <si>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</si>
  <si>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</si>
  <si>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</si>
  <si>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</si>
  <si>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</si>
  <si>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</si>
  <si>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</si>
  <si>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</si>
  <si>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</si>
  <si>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</si>
  <si>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</si>
  <si>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</si>
  <si>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</si>
  <si>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</si>
  <si>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</si>
  <si>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</si>
  <si>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</si>
  <si>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</si>
  <si>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</si>
  <si>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</si>
  <si>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</si>
  <si>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</si>
  <si>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</si>
  <si>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</si>
  <si>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</si>
  <si>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</si>
  <si>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</si>
  <si>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</si>
  <si>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</si>
  <si>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</si>
  <si>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</si>
  <si>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</si>
  <si>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</si>
  <si>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</si>
  <si>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</si>
  <si>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</si>
  <si>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</si>
  <si>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</si>
  <si>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</si>
  <si>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</si>
  <si>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</si>
  <si>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</si>
  <si>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</si>
  <si>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</si>
  <si>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</si>
  <si>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</si>
  <si>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</si>
  <si>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</si>
  <si>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</si>
  <si>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</si>
  <si>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</si>
  <si>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</si>
  <si>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</si>
  <si>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</si>
  <si>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</si>
  <si>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</si>
  <si>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</si>
  <si>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</si>
  <si>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</si>
  <si>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</si>
  <si>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</si>
  <si>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</si>
  <si>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</si>
  <si>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</si>
  <si>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</si>
  <si>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</si>
  <si>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</si>
  <si>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</si>
  <si>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</si>
  <si>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</si>
  <si>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</si>
  <si>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</si>
  <si>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</si>
  <si>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</si>
  <si>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</si>
  <si>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</si>
  <si>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</si>
  <si>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</si>
  <si>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</si>
  <si>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</si>
  <si>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</si>
  <si>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</si>
  <si>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</si>
  <si>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</si>
  <si>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</si>
  <si>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</si>
  <si>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</si>
  <si>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</si>
  <si>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</si>
  <si>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</si>
  <si>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</si>
  <si>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</si>
  <si>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</si>
  <si>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</si>
  <si>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</si>
  <si>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</si>
  <si>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</si>
  <si>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</si>
  <si>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</si>
  <si>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</si>
  <si>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</si>
  <si>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</si>
  <si>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</si>
  <si>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</si>
  <si>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</si>
  <si>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</si>
  <si>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</si>
  <si>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</si>
  <si>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</si>
  <si>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</si>
  <si>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</si>
  <si>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</si>
  <si>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</si>
  <si>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</si>
  <si>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</si>
  <si>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</si>
  <si>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</si>
  <si>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</si>
  <si>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</si>
  <si>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</si>
  <si>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</si>
  <si>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</si>
  <si>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</si>
  <si>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</si>
  <si>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</si>
  <si>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</si>
  <si>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</si>
  <si>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</si>
  <si>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</si>
  <si>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</si>
  <si>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</si>
  <si>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</si>
  <si>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</si>
  <si>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</si>
  <si>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</si>
  <si>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</si>
  <si>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</si>
  <si>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</si>
  <si>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</si>
  <si>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</si>
  <si>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</si>
  <si>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</si>
  <si>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</si>
  <si>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</si>
  <si>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</si>
  <si>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</si>
  <si>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</si>
  <si>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</si>
  <si>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</si>
  <si>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</si>
  <si>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</si>
  <si>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</si>
  <si>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</si>
  <si>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</si>
  <si>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</si>
  <si>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</si>
  <si>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</si>
  <si>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</si>
  <si>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</si>
  <si>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</si>
  <si>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</si>
  <si>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</si>
  <si>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</si>
  <si>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</si>
  <si>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</si>
  <si>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</si>
  <si>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</si>
  <si>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</si>
  <si>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</si>
  <si>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</si>
  <si>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</si>
  <si>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</si>
  <si>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</si>
  <si>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</si>
  <si>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</si>
  <si>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</si>
  <si>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</si>
  <si>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</si>
  <si>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</si>
  <si>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</si>
  <si>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</si>
  <si>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</si>
  <si>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</si>
  <si>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</si>
  <si>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</si>
  <si>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</si>
  <si>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</si>
  <si>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</si>
  <si>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</si>
  <si>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</si>
  <si>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</si>
  <si>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</si>
  <si>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</si>
  <si>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</si>
  <si>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</si>
  <si>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</si>
  <si>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</si>
  <si>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</si>
  <si>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</si>
  <si>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</si>
  <si>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</si>
  <si>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</si>
  <si>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</si>
  <si>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</si>
  <si>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</si>
  <si>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</si>
  <si>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</si>
  <si>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</si>
  <si>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</si>
  <si>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</si>
  <si>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</si>
  <si>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</si>
  <si>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</si>
  <si>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</si>
  <si>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</si>
  <si>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</si>
  <si>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</si>
  <si>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</si>
  <si>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</si>
  <si>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</si>
  <si>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</si>
  <si>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</si>
  <si>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</si>
  <si>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</si>
  <si>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</si>
  <si>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</si>
  <si>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</si>
  <si>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</si>
  <si>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</si>
  <si>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</si>
  <si>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</si>
  <si>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</si>
  <si>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</si>
  <si>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</si>
  <si>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</si>
  <si>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</si>
  <si>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</si>
  <si>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</si>
  <si>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</si>
  <si>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</si>
  <si>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</si>
  <si>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</si>
  <si>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</si>
  <si>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</si>
  <si>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</si>
  <si>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</si>
  <si>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</si>
  <si>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</si>
  <si>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</si>
  <si>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</si>
  <si>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</si>
  <si>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</si>
  <si>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</si>
  <si>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</si>
  <si>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</si>
  <si>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</si>
  <si>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</si>
  <si>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</si>
  <si>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</si>
  <si>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</si>
  <si>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</si>
  <si>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</si>
  <si>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</si>
  <si>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</si>
  <si>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</si>
  <si>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</si>
  <si>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</si>
  <si>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</si>
  <si>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</si>
  <si>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</si>
  <si>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</si>
  <si>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</si>
  <si>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</si>
  <si>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</si>
  <si>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</si>
  <si>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</si>
  <si>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</si>
  <si>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</si>
  <si>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</si>
  <si>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</si>
  <si>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</si>
  <si>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</si>
  <si>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</si>
  <si>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</si>
  <si>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</si>
  <si>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</si>
  <si>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</si>
  <si>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</si>
  <si>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</si>
  <si>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</si>
  <si>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</si>
  <si>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</si>
  <si>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</si>
  <si>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</si>
  <si>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</si>
  <si>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</si>
  <si>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</si>
  <si>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</si>
  <si>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</si>
  <si>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</si>
  <si>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</si>
  <si>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</si>
  <si>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</si>
  <si>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</si>
  <si>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</si>
  <si>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</si>
  <si>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</si>
  <si>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</si>
  <si>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</si>
  <si>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</si>
  <si>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</si>
  <si>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</si>
  <si>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</si>
  <si>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</si>
  <si>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</si>
  <si>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</si>
  <si>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</si>
  <si>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</si>
  <si>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</si>
  <si>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</si>
  <si>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</si>
  <si>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</si>
  <si>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</si>
  <si>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</si>
  <si>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</si>
  <si>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</si>
  <si>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</si>
  <si>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</si>
  <si>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</si>
  <si>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</si>
  <si>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</si>
  <si>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</si>
  <si>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</si>
  <si>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</si>
  <si>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</si>
  <si>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</si>
  <si>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</si>
  <si>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</si>
  <si>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</si>
  <si>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</si>
  <si>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</si>
  <si>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</si>
  <si>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</si>
  <si>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</si>
  <si>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</si>
  <si>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</si>
  <si>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</si>
  <si>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</si>
  <si>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</si>
  <si>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</si>
  <si>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</si>
  <si>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</si>
  <si>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</si>
  <si>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</si>
  <si>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</si>
  <si>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</si>
  <si>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</si>
  <si>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</si>
  <si>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</si>
  <si>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</si>
  <si>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</si>
  <si>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</si>
  <si>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</si>
  <si>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</si>
  <si>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</si>
  <si>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</si>
  <si>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</si>
  <si>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</si>
  <si>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</si>
  <si>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</si>
  <si>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</si>
  <si>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</si>
  <si>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</si>
  <si>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</si>
  <si>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</si>
  <si>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</si>
  <si>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</si>
  <si>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</si>
  <si>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</si>
  <si>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</si>
  <si>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</si>
  <si>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</si>
  <si>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</si>
  <si>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</si>
  <si>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</si>
  <si>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</si>
  <si>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</si>
  <si>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</si>
  <si>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</si>
  <si>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</si>
  <si>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</si>
  <si>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</si>
  <si>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</si>
  <si>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</si>
  <si>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</si>
  <si>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</si>
  <si>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</si>
  <si>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</si>
  <si>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</si>
  <si>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</si>
  <si>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</si>
  <si>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</si>
  <si>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</si>
  <si>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</si>
  <si>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</si>
  <si>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</si>
  <si>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</si>
  <si>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</si>
  <si>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</si>
  <si>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</si>
  <si>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</si>
  <si>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</si>
  <si>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</si>
  <si>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</si>
  <si>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</si>
  <si>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</si>
  <si>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</si>
  <si>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</si>
  <si>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</si>
  <si>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</si>
  <si>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</si>
  <si>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</si>
  <si>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</si>
  <si>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</si>
  <si>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</si>
  <si>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</si>
  <si>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</si>
  <si>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</si>
  <si>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</si>
  <si>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</si>
  <si>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</si>
  <si>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</si>
  <si>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</si>
  <si>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</si>
  <si>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</si>
  <si>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</si>
  <si>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</si>
  <si>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</si>
  <si>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</si>
  <si>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</si>
  <si>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</si>
  <si>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</si>
  <si>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</si>
  <si>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</si>
  <si>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</si>
  <si>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</si>
  <si>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</si>
  <si>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</si>
  <si>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</si>
  <si>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</si>
  <si>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</si>
  <si>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</si>
  <si>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</si>
  <si>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</si>
  <si>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</si>
  <si>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</si>
  <si>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</si>
  <si>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</si>
  <si>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</si>
  <si>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</si>
  <si>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</si>
  <si>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</si>
  <si>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</si>
  <si>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</si>
  <si>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</si>
  <si>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</si>
  <si>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</si>
  <si>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</si>
  <si>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</si>
  <si>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</si>
  <si>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</si>
  <si>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</si>
  <si>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</si>
  <si>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</si>
  <si>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</si>
  <si>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</si>
  <si>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</si>
  <si>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</si>
  <si>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</si>
  <si>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</si>
  <si>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</si>
  <si>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</si>
  <si>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</si>
  <si>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</si>
  <si>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</si>
  <si>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</si>
  <si>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</si>
  <si>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</si>
  <si>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</si>
  <si>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</si>
  <si>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</si>
  <si>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</si>
  <si>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</si>
  <si>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</si>
  <si>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</si>
  <si>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</si>
  <si>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</si>
  <si>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</si>
  <si>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</si>
  <si>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</si>
  <si>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</si>
  <si>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</si>
  <si>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</si>
  <si>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</si>
  <si>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</si>
  <si>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</si>
  <si>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</si>
  <si>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</si>
  <si>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</si>
  <si>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</si>
  <si>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</si>
  <si>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</si>
  <si>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</si>
  <si>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</si>
  <si>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</si>
  <si>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</si>
  <si>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</si>
  <si>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</si>
  <si>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</si>
  <si>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</si>
  <si>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</si>
  <si>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</si>
  <si>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</si>
  <si>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</si>
  <si>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</si>
  <si>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</si>
  <si>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</si>
  <si>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</si>
  <si>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</si>
  <si>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</si>
  <si>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</si>
  <si>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</si>
  <si>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</si>
  <si>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</si>
  <si>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</si>
  <si>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</si>
  <si>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</si>
  <si>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</si>
  <si>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</si>
  <si>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</si>
  <si>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</si>
  <si>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</si>
  <si>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</si>
  <si>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</si>
  <si>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</si>
  <si>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</si>
  <si>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</si>
  <si>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</si>
  <si>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</si>
  <si>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</si>
  <si>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</si>
  <si>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</si>
  <si>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</si>
  <si>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</si>
  <si>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</si>
  <si>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</si>
  <si>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</si>
  <si>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</si>
  <si>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</si>
  <si>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</si>
  <si>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</si>
  <si>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</si>
  <si>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</si>
  <si>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</si>
  <si>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</si>
  <si>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</si>
  <si>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</si>
  <si>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</si>
  <si>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</si>
  <si>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</si>
  <si>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</si>
  <si>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</si>
  <si>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</si>
  <si>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</si>
  <si>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</si>
  <si>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</si>
  <si>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</si>
  <si>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</si>
  <si>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</si>
  <si>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</si>
  <si>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</si>
  <si>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</si>
  <si>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</si>
  <si>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</si>
  <si>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</si>
  <si>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</si>
  <si>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</si>
  <si>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</si>
  <si>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</si>
  <si>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</si>
  <si>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</si>
  <si>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</si>
  <si>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</si>
  <si>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</si>
  <si>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</si>
  <si>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</si>
  <si>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</si>
  <si>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</si>
  <si>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</si>
  <si>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</si>
  <si>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</si>
  <si>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</si>
  <si>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</si>
  <si>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</si>
  <si>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</si>
  <si>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</si>
  <si>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</si>
  <si>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</si>
  <si>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</si>
  <si>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</si>
  <si>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</si>
  <si>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</si>
  <si>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</si>
  <si>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</si>
  <si>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</si>
  <si>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</si>
  <si>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</si>
  <si>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</si>
  <si>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</si>
  <si>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</si>
  <si>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</si>
  <si>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</si>
  <si>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</si>
  <si>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</si>
  <si>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</si>
  <si>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</si>
  <si>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</si>
  <si>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</si>
  <si>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</si>
  <si>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</si>
  <si>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</si>
  <si>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</si>
  <si>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</si>
  <si>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</si>
  <si>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</si>
  <si>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</si>
  <si>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</si>
  <si>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</si>
  <si>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</si>
  <si>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</si>
  <si>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</si>
  <si>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</si>
  <si>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</si>
  <si>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</si>
  <si>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</si>
  <si>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</si>
  <si>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</si>
  <si>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</si>
  <si>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</si>
  <si>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</si>
  <si>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</si>
  <si>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</si>
  <si>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</si>
  <si>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</si>
  <si>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</si>
  <si>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</si>
  <si>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</si>
  <si>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</si>
  <si>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</si>
  <si>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</si>
  <si>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</si>
  <si>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</si>
  <si>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</si>
  <si>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</si>
  <si>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</si>
  <si>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</si>
  <si>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</si>
  <si>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</si>
  <si>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</si>
  <si>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</si>
  <si>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</si>
  <si>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</si>
  <si>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</si>
  <si>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</si>
  <si>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</si>
  <si>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</si>
  <si>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</si>
  <si>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</si>
  <si>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</si>
  <si>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</si>
  <si>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</si>
  <si>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</si>
  <si>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</si>
  <si>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</si>
  <si>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</si>
  <si>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</si>
  <si>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</si>
  <si>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</si>
  <si>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</si>
  <si>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</si>
  <si>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</si>
  <si>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</si>
  <si>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</si>
  <si>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</si>
  <si>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</si>
  <si>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</si>
  <si>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</si>
  <si>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</si>
  <si>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</si>
  <si>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</si>
  <si>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</si>
  <si>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</si>
  <si>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</si>
  <si>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</si>
  <si>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</si>
  <si>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</si>
  <si>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</si>
  <si>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</si>
  <si>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</si>
  <si>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</si>
  <si>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</si>
  <si>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</si>
  <si>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</si>
  <si>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</si>
  <si>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</si>
  <si>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</si>
  <si>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</si>
  <si>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</si>
  <si>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</si>
  <si>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</si>
  <si>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</si>
  <si>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</si>
  <si>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</si>
  <si>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</si>
  <si>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</si>
  <si>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</si>
  <si>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</si>
  <si>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</si>
  <si>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</si>
  <si>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</si>
  <si>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</si>
  <si>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</si>
  <si>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</si>
  <si>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</si>
  <si>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</si>
  <si>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</si>
  <si>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</si>
  <si>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</si>
  <si>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</si>
  <si>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</si>
  <si>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</si>
  <si>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</si>
  <si>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</si>
  <si>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</si>
  <si>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</si>
  <si>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</si>
  <si>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</si>
  <si>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</si>
  <si>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</si>
  <si>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</si>
  <si>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</si>
  <si>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</si>
  <si>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</si>
  <si>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</si>
  <si>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</si>
  <si>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</si>
  <si>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</si>
  <si>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</si>
  <si>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</si>
  <si>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</si>
  <si>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</si>
  <si>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</si>
  <si>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</si>
  <si>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</si>
  <si>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</si>
  <si>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</si>
  <si>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</si>
  <si>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</si>
  <si>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</si>
  <si>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</si>
  <si>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</si>
  <si>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</si>
  <si>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</si>
  <si>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</si>
  <si>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</si>
  <si>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</si>
  <si>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</si>
  <si>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</si>
  <si>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</si>
  <si>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</si>
  <si>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</si>
  <si>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</si>
  <si>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</si>
  <si>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</si>
  <si>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</si>
  <si>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</si>
  <si>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</si>
  <si>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</si>
  <si>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</si>
  <si>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</si>
  <si>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</si>
  <si>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</si>
  <si>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</si>
  <si>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</si>
  <si>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</si>
  <si>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</si>
  <si>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</si>
  <si>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</si>
  <si>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</si>
  <si>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</si>
  <si>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</si>
  <si>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</si>
  <si>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</si>
  <si>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</si>
  <si>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</si>
  <si>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</si>
  <si>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</si>
  <si>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</si>
  <si>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</si>
  <si>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</si>
  <si>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</si>
  <si>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</si>
  <si>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</si>
  <si>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</si>
  <si>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</si>
  <si>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</si>
  <si>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</si>
  <si>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</si>
  <si>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</si>
  <si>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</si>
  <si>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</si>
  <si>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</si>
  <si>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</si>
  <si>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</si>
  <si>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</si>
  <si>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</si>
  <si>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</si>
  <si>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</si>
  <si>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</si>
  <si>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</si>
  <si>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</si>
  <si>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</si>
  <si>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</si>
  <si>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</si>
  <si>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</si>
  <si>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</si>
  <si>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</si>
  <si>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</si>
  <si>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</si>
  <si>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</si>
  <si>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</si>
  <si>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</si>
  <si>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</si>
  <si>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</si>
  <si>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</si>
  <si>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</si>
  <si>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</si>
  <si>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</si>
  <si>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</si>
  <si>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</si>
  <si>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</si>
  <si>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</si>
  <si>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</si>
  <si>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</si>
  <si>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</si>
  <si>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</si>
  <si>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</si>
  <si>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</si>
  <si>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</si>
  <si>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</si>
  <si>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</si>
  <si>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</si>
  <si>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</si>
  <si>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</si>
  <si>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</si>
  <si>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</si>
  <si>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</si>
  <si>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</si>
  <si>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</si>
  <si>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</si>
  <si>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</si>
  <si>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</si>
  <si>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</si>
  <si>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</si>
  <si>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</si>
  <si>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</si>
  <si>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</si>
  <si>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</si>
  <si>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</si>
  <si>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</si>
  <si>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</si>
  <si>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</si>
  <si>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</si>
  <si>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</si>
  <si>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</si>
  <si>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</si>
  <si>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</si>
  <si>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</si>
  <si>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</si>
  <si>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</si>
  <si>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</si>
  <si>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</si>
  <si>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</si>
  <si>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</si>
  <si>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</si>
  <si>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</si>
  <si>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</si>
  <si>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</si>
  <si>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</si>
  <si>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</si>
  <si>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</si>
  <si>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</si>
  <si>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</si>
  <si>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</si>
  <si>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</si>
  <si>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</si>
  <si>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</si>
  <si>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</si>
  <si>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</si>
  <si>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</si>
  <si>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</si>
  <si>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</si>
  <si>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</si>
  <si>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</si>
  <si>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</si>
  <si>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</si>
  <si>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</si>
  <si>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</si>
  <si>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</si>
  <si>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</si>
  <si>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</si>
  <si>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</si>
  <si>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</si>
  <si>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</si>
  <si>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</si>
  <si>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</si>
  <si>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</si>
  <si>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</si>
  <si>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</si>
  <si>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</si>
  <si>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</si>
  <si>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</si>
  <si>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</si>
  <si>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</si>
  <si>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</si>
  <si>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</si>
  <si>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</si>
  <si>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</si>
  <si>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</si>
  <si>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</si>
  <si>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</si>
  <si>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</si>
  <si>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</si>
  <si>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</si>
  <si>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</si>
  <si>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</si>
  <si>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</si>
  <si>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</si>
  <si>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</si>
  <si>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</si>
  <si>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</si>
  <si>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</si>
  <si>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</si>
  <si>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</si>
  <si>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</si>
  <si>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</si>
  <si>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</si>
  <si>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</si>
  <si>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</si>
  <si>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</si>
  <si>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</si>
  <si>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</si>
  <si>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</si>
  <si>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</si>
  <si>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</si>
  <si>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</si>
  <si>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</si>
  <si>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</si>
  <si>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</si>
  <si>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</si>
  <si>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</si>
  <si>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</si>
  <si>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</si>
  <si>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</si>
  <si>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</si>
  <si>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</si>
  <si>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</si>
  <si>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</si>
  <si>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</si>
  <si>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</si>
  <si>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</si>
  <si>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</si>
  <si>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</si>
  <si>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</si>
  <si>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</si>
  <si>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</si>
  <si>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</si>
  <si>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</si>
  <si>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</si>
  <si>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</si>
  <si>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</si>
  <si>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</si>
  <si>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</si>
  <si>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</si>
  <si>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</si>
  <si>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</si>
  <si>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</si>
  <si>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</si>
  <si>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</si>
  <si>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</si>
  <si>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</si>
  <si>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</si>
  <si>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</si>
  <si>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</si>
  <si>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</si>
  <si>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</si>
  <si>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</si>
  <si>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</si>
  <si>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</si>
  <si>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</si>
  <si>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</si>
  <si>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</si>
  <si>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</si>
  <si>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</si>
  <si>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</si>
  <si>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</si>
  <si>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</si>
  <si>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</si>
  <si>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</si>
  <si>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</si>
  <si>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</si>
  <si>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</si>
  <si>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</si>
  <si>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</si>
  <si>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</si>
  <si>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</si>
  <si>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</si>
  <si>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</si>
  <si>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</si>
  <si>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</si>
  <si>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</si>
  <si>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</si>
  <si>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</si>
  <si>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</si>
  <si>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</si>
  <si>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</si>
  <si>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</si>
  <si>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</si>
  <si>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</si>
  <si>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</si>
  <si>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</si>
  <si>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</si>
  <si>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</si>
  <si>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</si>
  <si>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</si>
  <si>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</si>
  <si>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</si>
  <si>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</si>
  <si>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</si>
  <si>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</si>
  <si>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</si>
  <si>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</si>
  <si>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</si>
  <si>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</si>
  <si>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</si>
  <si>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</si>
  <si>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</si>
  <si>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</si>
  <si>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</si>
  <si>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</si>
  <si>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</si>
  <si>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</si>
  <si>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</si>
  <si>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</si>
  <si>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</si>
  <si>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</si>
  <si>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</si>
  <si>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</si>
  <si>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</si>
  <si>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</si>
  <si>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</si>
  <si>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</si>
  <si>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</si>
  <si>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</si>
  <si>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</si>
  <si>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</si>
  <si>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</si>
  <si>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</si>
  <si>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</si>
  <si>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</si>
  <si>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</si>
  <si>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</si>
  <si>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</si>
  <si>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</si>
  <si>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</si>
  <si>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</si>
  <si>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</si>
  <si>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</si>
  <si>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</si>
  <si>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</si>
  <si>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</si>
  <si>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</si>
  <si>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</si>
  <si>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</si>
  <si>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</si>
  <si>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</si>
  <si>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</si>
  <si>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</si>
  <si>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</si>
  <si>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</si>
  <si>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</si>
  <si>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</si>
  <si>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</si>
  <si>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</si>
  <si>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</si>
  <si>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</si>
  <si>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</si>
  <si>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</si>
  <si>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</si>
  <si>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</si>
  <si>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</si>
  <si>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</si>
  <si>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</si>
  <si>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</si>
  <si>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</si>
  <si>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</si>
  <si>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</si>
  <si>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</si>
  <si>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</si>
  <si>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</si>
  <si>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</si>
  <si>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</si>
  <si>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</si>
  <si>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</si>
  <si>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</si>
  <si>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</si>
  <si>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</si>
  <si>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</si>
  <si>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</si>
  <si>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</si>
  <si>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</si>
  <si>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</si>
  <si>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</si>
  <si>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</si>
  <si>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</si>
  <si>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</si>
  <si>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</si>
  <si>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</si>
  <si>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</si>
  <si>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</si>
  <si>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</si>
  <si>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</si>
  <si>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</si>
  <si>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</si>
  <si>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</si>
  <si>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</si>
  <si>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</si>
  <si>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</si>
  <si>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</si>
  <si>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</si>
  <si>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</si>
  <si>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</si>
  <si>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</si>
  <si>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</si>
  <si>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</si>
  <si>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</si>
  <si>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</si>
  <si>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</si>
  <si>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</si>
  <si>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</si>
  <si>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</si>
  <si>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</si>
  <si>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</si>
  <si>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</si>
  <si>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</si>
  <si>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</si>
  <si>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</si>
  <si>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</si>
  <si>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</si>
  <si>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</si>
  <si>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</si>
  <si>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</si>
  <si>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</si>
  <si>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</si>
  <si>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</si>
  <si>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</si>
  <si>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</si>
  <si>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</si>
  <si>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</si>
  <si>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</si>
  <si>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</si>
  <si>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</si>
  <si>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</si>
  <si>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</si>
  <si>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</si>
  <si>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</si>
  <si>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</si>
  <si>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</si>
  <si>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</si>
  <si>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</si>
  <si>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</si>
  <si>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</si>
  <si>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</si>
  <si>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</si>
  <si>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</si>
  <si>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</si>
  <si>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</si>
  <si>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</si>
  <si>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</si>
  <si>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</si>
  <si>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</si>
  <si>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</si>
  <si>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</si>
  <si>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</si>
  <si>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</si>
  <si>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</si>
  <si>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</si>
  <si>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</si>
  <si>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</si>
  <si>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</si>
  <si>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</si>
  <si>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</si>
  <si>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</si>
  <si>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</si>
  <si>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</si>
  <si>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</si>
  <si>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</si>
  <si>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</si>
  <si>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</si>
  <si>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</si>
  <si>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</si>
  <si>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</si>
  <si>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</si>
  <si>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</si>
  <si>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</si>
  <si>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</si>
  <si>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</si>
  <si>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</si>
  <si>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</si>
  <si>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</si>
  <si>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</si>
  <si>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</si>
  <si>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</si>
  <si>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</si>
  <si>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</si>
  <si>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</si>
  <si>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</si>
  <si>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</si>
  <si>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</si>
  <si>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</si>
  <si>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</si>
  <si>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</si>
  <si>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</si>
  <si>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</si>
  <si>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</si>
  <si>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</si>
  <si>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</si>
  <si>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</si>
  <si>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</si>
  <si>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</si>
  <si>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</si>
  <si>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</si>
  <si>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</si>
  <si>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</si>
  <si>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</si>
  <si>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</si>
  <si>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</si>
  <si>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</si>
  <si>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</si>
  <si>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</si>
  <si>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</si>
  <si>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</si>
  <si>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</si>
  <si>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</si>
  <si>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</si>
  <si>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</si>
  <si>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</si>
  <si>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</si>
  <si>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</si>
  <si>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</si>
  <si>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</si>
  <si>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</si>
  <si>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</si>
  <si>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</si>
  <si>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</si>
  <si>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</si>
  <si>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</si>
  <si>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</si>
  <si>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</si>
  <si>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</si>
  <si>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</si>
  <si>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</si>
  <si>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</si>
  <si>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</si>
  <si>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</si>
  <si>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</si>
  <si>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</si>
  <si>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</si>
  <si>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</si>
  <si>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</si>
  <si>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</si>
  <si>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</si>
  <si>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</si>
  <si>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</si>
  <si>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</si>
  <si>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</si>
  <si>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</si>
  <si>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</si>
  <si>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</si>
  <si>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</si>
  <si>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</si>
  <si>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</si>
  <si>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</si>
  <si>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</si>
  <si>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</si>
  <si>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</si>
  <si>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</si>
  <si>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</si>
  <si>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</si>
  <si>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</si>
  <si>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</si>
  <si>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</si>
  <si>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</si>
  <si>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</si>
  <si>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</si>
  <si>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</si>
  <si>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</si>
  <si>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</si>
  <si>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</si>
  <si>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</si>
  <si>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</si>
  <si>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</si>
  <si>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</si>
  <si>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</si>
  <si>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</si>
  <si>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</si>
  <si>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</si>
  <si>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</si>
  <si>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</si>
  <si>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</si>
  <si>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</si>
  <si>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</si>
  <si>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</si>
  <si>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</si>
  <si>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</si>
  <si>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</si>
  <si>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</si>
  <si>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</si>
  <si>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</si>
  <si>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</si>
  <si>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</si>
  <si>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</si>
  <si>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</si>
  <si>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</si>
  <si>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</si>
  <si>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</si>
  <si>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</si>
  <si>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</si>
  <si>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</si>
  <si>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</si>
  <si>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</si>
  <si>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</si>
  <si>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</si>
  <si>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</si>
  <si>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</si>
  <si>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</si>
  <si>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</si>
  <si>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</si>
  <si>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</si>
  <si>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</si>
  <si>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</si>
  <si>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</si>
  <si>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</si>
  <si>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</si>
  <si>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</si>
  <si>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</si>
  <si>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</si>
  <si>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</si>
  <si>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</si>
  <si>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</si>
  <si>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</si>
  <si>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</si>
  <si>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</si>
  <si>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</si>
  <si>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</si>
  <si>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</si>
  <si>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</si>
  <si>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</si>
  <si>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</si>
  <si>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</si>
  <si>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</si>
  <si>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</si>
  <si>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</si>
  <si>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</si>
  <si>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</si>
  <si>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</si>
  <si>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</si>
  <si>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</si>
  <si>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</si>
  <si>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</si>
  <si>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</si>
  <si>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</si>
  <si>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</si>
  <si>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</si>
  <si>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</si>
  <si>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</si>
  <si>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</si>
  <si>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</si>
  <si>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</si>
  <si>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</si>
  <si>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</si>
  <si>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</si>
  <si>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</si>
  <si>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</si>
  <si>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</si>
  <si>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</si>
  <si>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</si>
  <si>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</si>
  <si>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</si>
  <si>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</si>
  <si>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</si>
  <si>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</si>
  <si>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</si>
  <si>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</si>
  <si>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</si>
  <si>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</si>
  <si>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</si>
  <si>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</si>
  <si>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</si>
  <si>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</si>
  <si>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</si>
  <si>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</si>
  <si>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</si>
  <si>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</si>
  <si>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</si>
  <si>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</si>
  <si>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</si>
  <si>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</si>
  <si>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</si>
  <si>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</si>
  <si>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</si>
  <si>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</si>
  <si>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</si>
  <si>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</si>
  <si>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</si>
  <si>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</si>
  <si>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</si>
  <si>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</si>
  <si>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</si>
  <si>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</si>
  <si>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</si>
  <si>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</si>
  <si>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</si>
  <si>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</si>
  <si>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</si>
  <si>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</si>
  <si>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</si>
  <si>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</si>
  <si>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</si>
  <si>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</si>
  <si>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</si>
  <si>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</si>
  <si>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</si>
  <si>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</si>
  <si>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</si>
  <si>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</si>
  <si>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</si>
  <si>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</si>
  <si>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</si>
  <si>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</si>
  <si>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</si>
  <si>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</si>
  <si>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</si>
  <si>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</si>
  <si>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</si>
  <si>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</si>
  <si>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</si>
  <si>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</si>
  <si>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</si>
  <si>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</si>
  <si>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</si>
  <si>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</si>
  <si>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</si>
  <si>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</si>
  <si>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</si>
  <si>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</si>
  <si>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</si>
  <si>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</si>
  <si>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</si>
  <si>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</si>
  <si>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</si>
  <si>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</si>
  <si>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</si>
  <si>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</si>
  <si>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</si>
  <si>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</si>
  <si>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</si>
  <si>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</si>
  <si>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</si>
  <si>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</si>
  <si>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</si>
  <si>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</si>
  <si>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</si>
  <si>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</si>
  <si>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</si>
  <si>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</si>
  <si>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</si>
  <si>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</si>
  <si>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</si>
  <si>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</si>
  <si>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</si>
  <si>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</si>
  <si>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</si>
  <si>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</si>
  <si>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</si>
  <si>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</si>
  <si>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</si>
  <si>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</si>
  <si>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</si>
  <si>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</si>
  <si>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</si>
  <si>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</si>
  <si>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</si>
  <si>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</si>
  <si>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</si>
  <si>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</si>
  <si>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</si>
  <si>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</si>
  <si>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</si>
  <si>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</si>
  <si>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</si>
  <si>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</si>
  <si>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</si>
  <si>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</si>
  <si>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</si>
  <si>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</si>
  <si>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</si>
  <si>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</si>
  <si>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</si>
  <si>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</si>
  <si>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</si>
  <si>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</si>
  <si>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</si>
  <si>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</si>
  <si>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</si>
  <si>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</si>
  <si>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</si>
  <si>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</si>
  <si>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</si>
  <si>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</si>
  <si>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</si>
  <si>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</si>
  <si>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</si>
  <si>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</si>
  <si>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</si>
  <si>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</si>
  <si>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</si>
  <si>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</si>
  <si>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</si>
  <si>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</si>
  <si>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</si>
  <si>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</si>
  <si>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</si>
  <si>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</si>
  <si>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</si>
  <si>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</si>
  <si>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</si>
  <si>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</si>
  <si>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</si>
  <si>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</si>
  <si>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</si>
  <si>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</si>
  <si>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</si>
  <si>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</si>
  <si>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</si>
  <si>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</si>
  <si>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</si>
  <si>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</si>
  <si>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</si>
  <si>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</si>
  <si>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</si>
  <si>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</si>
  <si>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</si>
  <si>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</si>
  <si>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</si>
  <si>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</si>
  <si>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</si>
  <si>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</si>
  <si>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</si>
  <si>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</si>
  <si>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</si>
  <si>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</si>
  <si>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</si>
  <si>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</si>
  <si>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</si>
  <si>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</si>
  <si>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</si>
  <si>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</si>
  <si>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</si>
  <si>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</si>
  <si>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</si>
  <si>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</si>
  <si>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</si>
  <si>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</si>
  <si>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</si>
  <si>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</si>
  <si>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</si>
  <si>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</si>
  <si>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</si>
  <si>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</si>
  <si>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</si>
  <si>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</si>
  <si>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</si>
  <si>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</si>
  <si>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</si>
  <si>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</si>
  <si>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</si>
  <si>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</si>
  <si>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</si>
  <si>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</si>
  <si>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</si>
  <si>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</si>
  <si>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</si>
  <si>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</si>
  <si>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</si>
  <si>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</si>
  <si>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</si>
  <si>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</si>
  <si>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</si>
  <si>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</si>
  <si>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</si>
  <si>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</si>
  <si>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</si>
  <si>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</si>
  <si>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</si>
  <si>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</si>
  <si>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</si>
  <si>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</si>
  <si>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</si>
  <si>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</si>
  <si>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</si>
  <si>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</si>
  <si>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</si>
  <si>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</si>
  <si>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</si>
  <si>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</si>
  <si>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</si>
  <si>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</si>
  <si>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</si>
  <si>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</si>
  <si>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</si>
  <si>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</si>
  <si>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</si>
  <si>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</si>
  <si>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</si>
  <si>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</si>
  <si>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</si>
  <si>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</si>
  <si>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</si>
  <si>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</si>
  <si>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</si>
  <si>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</si>
  <si>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</si>
  <si>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</si>
  <si>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</si>
  <si>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</si>
  <si>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</si>
  <si>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</si>
  <si>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</si>
  <si>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</si>
  <si>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</si>
  <si>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</si>
  <si>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</si>
  <si>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</si>
  <si>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</si>
  <si>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</si>
  <si>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</si>
  <si>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</si>
  <si>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</si>
  <si>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</si>
  <si>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</si>
  <si>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</si>
  <si>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</si>
  <si>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</si>
  <si>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</si>
  <si>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</si>
  <si>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</si>
  <si>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</si>
  <si>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</si>
  <si>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</si>
  <si>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</si>
  <si>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</si>
  <si>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</si>
  <si>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</si>
  <si>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</si>
  <si>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</si>
  <si>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</si>
  <si>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</si>
  <si>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</si>
  <si>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</si>
  <si>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</si>
  <si>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</si>
  <si>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</si>
  <si>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</si>
  <si>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</si>
  <si>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</si>
  <si>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</si>
  <si>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</si>
  <si>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</si>
  <si>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</si>
  <si>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</si>
  <si>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</si>
  <si>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</si>
  <si>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</si>
  <si>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</si>
  <si>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</si>
  <si>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</si>
  <si>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</si>
  <si>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</si>
  <si>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</si>
  <si>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</si>
  <si>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</si>
  <si>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</si>
  <si>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</si>
  <si>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</si>
  <si>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</si>
  <si>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</si>
  <si>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</si>
  <si>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</si>
  <si>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</si>
  <si>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</si>
  <si>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</si>
  <si>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</si>
  <si>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</si>
  <si>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</si>
  <si>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</si>
  <si>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</si>
  <si>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</si>
  <si>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</si>
  <si>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</si>
  <si>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</si>
  <si>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</si>
  <si>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</si>
  <si>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</si>
  <si>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</si>
  <si>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</si>
  <si>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</si>
  <si>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</si>
  <si>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</si>
  <si>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</si>
  <si>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</si>
  <si>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</si>
  <si>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</si>
  <si>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</si>
  <si>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</si>
  <si>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</si>
  <si>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</si>
  <si>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</si>
  <si>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</si>
  <si>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</si>
  <si>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</si>
  <si>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</si>
  <si>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</si>
  <si>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</si>
  <si>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</si>
  <si>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</si>
  <si>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</si>
  <si>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</si>
  <si>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</si>
  <si>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</si>
  <si>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</si>
  <si>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</si>
  <si>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</si>
  <si>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</si>
  <si>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</si>
  <si>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</si>
  <si>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</si>
  <si>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</si>
  <si>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</si>
  <si>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</si>
  <si>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</si>
  <si>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</si>
  <si>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</si>
  <si>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</si>
  <si>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</si>
  <si>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</si>
  <si>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</si>
  <si>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</si>
  <si>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</si>
  <si>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</si>
  <si>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</si>
  <si>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</si>
  <si>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</si>
  <si>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</si>
  <si>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</si>
  <si>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</si>
  <si>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</si>
  <si>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</si>
  <si>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</si>
  <si>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</si>
  <si>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</si>
  <si>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</si>
  <si>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</si>
  <si>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</si>
  <si>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</si>
  <si>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</si>
  <si>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</si>
  <si>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</si>
  <si>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</si>
  <si>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</si>
  <si>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</si>
  <si>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</si>
  <si>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</si>
  <si>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</si>
  <si>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</si>
  <si>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</si>
  <si>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</si>
  <si>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</si>
  <si>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</si>
  <si>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</si>
  <si>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</si>
  <si>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</si>
  <si>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</si>
  <si>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</si>
  <si>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</si>
  <si>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</si>
  <si>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</si>
  <si>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</si>
  <si>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</si>
  <si>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</si>
  <si>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</si>
  <si>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</si>
  <si>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</si>
  <si>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</si>
  <si>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</si>
  <si>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</si>
  <si>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</si>
  <si>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</si>
  <si>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</si>
  <si>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</si>
  <si>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</si>
  <si>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</si>
  <si>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</si>
  <si>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</si>
  <si>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</si>
  <si>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</si>
  <si>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</si>
  <si>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</si>
  <si>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</si>
  <si>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</si>
  <si>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</si>
  <si>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</si>
  <si>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</si>
  <si>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</si>
  <si>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</si>
  <si>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</si>
  <si>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</si>
  <si>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</si>
  <si>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</si>
  <si>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</si>
  <si>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</si>
  <si>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</si>
  <si>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</si>
  <si>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</si>
  <si>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</si>
  <si>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</si>
  <si>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</si>
  <si>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</si>
  <si>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</si>
  <si>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</si>
  <si>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</si>
  <si>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</si>
  <si>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</si>
  <si>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</si>
  <si>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</si>
  <si>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</si>
  <si>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</si>
  <si>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</si>
  <si>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</si>
  <si>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</si>
  <si>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</si>
  <si>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</si>
  <si>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</si>
  <si>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</si>
  <si>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</si>
  <si>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</si>
  <si>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</si>
  <si>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</si>
  <si>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</si>
  <si>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</si>
  <si>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</si>
  <si>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</si>
  <si>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</si>
  <si>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</si>
  <si>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</si>
  <si>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</si>
  <si>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</si>
  <si>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</si>
  <si>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</si>
  <si>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</si>
  <si>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</si>
  <si>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</si>
  <si>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</si>
  <si>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</si>
  <si>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</si>
  <si>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</si>
  <si>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</si>
  <si>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</si>
  <si>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</si>
  <si>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</si>
  <si>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</si>
  <si>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</si>
  <si>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</si>
  <si>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</si>
  <si>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</si>
  <si>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</si>
  <si>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</si>
  <si>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</si>
  <si>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</si>
  <si>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</si>
  <si>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</si>
  <si>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</si>
  <si>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</si>
  <si>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</si>
  <si>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</si>
  <si>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</si>
  <si>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</si>
  <si>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</si>
  <si>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</si>
  <si>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</si>
  <si>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</si>
  <si>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</si>
  <si>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</si>
  <si>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</si>
  <si>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</si>
  <si>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</si>
  <si>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</si>
  <si>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</si>
  <si>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</si>
  <si>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</si>
  <si>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</si>
  <si>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</si>
  <si>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</si>
  <si>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</si>
  <si>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</si>
  <si>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</si>
  <si>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</si>
  <si>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</si>
  <si>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</si>
  <si>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</si>
  <si>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</si>
  <si>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</si>
  <si>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</si>
  <si>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</si>
  <si>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</si>
  <si>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</si>
  <si>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</si>
  <si>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</si>
  <si>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</si>
  <si>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</si>
  <si>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</si>
  <si>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</si>
  <si>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</si>
  <si>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</si>
  <si>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</si>
  <si>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</si>
  <si>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</si>
  <si>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</si>
  <si>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</si>
  <si>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</si>
  <si>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</si>
  <si>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</si>
  <si>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</si>
  <si>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</si>
  <si>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</si>
  <si>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</si>
  <si>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</si>
  <si>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</si>
  <si>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</si>
  <si>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</si>
  <si>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</si>
  <si>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</si>
  <si>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</si>
  <si>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</si>
  <si>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</si>
  <si>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</si>
  <si>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</si>
  <si>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</si>
  <si>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</si>
  <si>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</si>
  <si>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</si>
  <si>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</si>
  <si>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</si>
  <si>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</si>
  <si>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</si>
  <si>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</si>
  <si>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</si>
  <si>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</si>
  <si>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</si>
  <si>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</si>
  <si>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</si>
  <si>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</si>
  <si>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</si>
  <si>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</si>
  <si>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</si>
  <si>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</si>
  <si>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</si>
  <si>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</si>
  <si>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</si>
  <si>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</si>
  <si>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</si>
  <si>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</si>
  <si>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</si>
  <si>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</si>
  <si>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</si>
  <si>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</si>
  <si>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</si>
  <si>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</si>
  <si>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</si>
  <si>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</si>
  <si>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</si>
  <si>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</si>
  <si>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</si>
  <si>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</si>
  <si>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</si>
  <si>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</si>
  <si>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</si>
  <si>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</si>
  <si>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</si>
  <si>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</si>
  <si>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</si>
  <si>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</si>
  <si>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</si>
  <si>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</si>
  <si>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</si>
  <si>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</si>
  <si>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</si>
  <si>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</si>
  <si>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</si>
  <si>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</si>
  <si>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</si>
  <si>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</si>
  <si>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</si>
  <si>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</si>
  <si>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</si>
  <si>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</si>
  <si>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</si>
  <si>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</si>
  <si>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</si>
  <si>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</si>
  <si>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</si>
  <si>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</si>
  <si>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</si>
  <si>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</si>
  <si>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</si>
  <si>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</si>
  <si>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</si>
  <si>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</si>
  <si>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</si>
  <si>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</si>
  <si>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</si>
  <si>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</si>
  <si>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</si>
  <si>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</si>
  <si>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</si>
  <si>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</si>
  <si>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</si>
  <si>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</si>
  <si>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</si>
  <si>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</si>
  <si>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</si>
  <si>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</si>
  <si>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</si>
  <si>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</si>
  <si>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</si>
  <si>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</si>
  <si>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</si>
  <si>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</si>
  <si>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</si>
  <si>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</si>
  <si>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</si>
  <si>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</si>
  <si>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</si>
  <si>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</si>
  <si>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</si>
  <si>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</si>
  <si>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</si>
  <si>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</si>
  <si>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</si>
  <si>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</si>
  <si>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</si>
  <si>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</si>
  <si>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</si>
  <si>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</si>
  <si>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</si>
  <si>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</si>
  <si>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</si>
  <si>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</si>
  <si>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</si>
  <si>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</si>
  <si>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</si>
  <si>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</si>
  <si>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</si>
  <si>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</si>
  <si>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</si>
  <si>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</si>
  <si>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</si>
  <si>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</si>
  <si>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</si>
  <si>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</si>
  <si>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</si>
  <si>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</si>
  <si>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</si>
  <si>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</si>
  <si>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</si>
  <si>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</si>
  <si>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</si>
  <si>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</si>
  <si>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</si>
  <si>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</si>
  <si>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</si>
  <si>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</si>
  <si>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</si>
  <si>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</si>
  <si>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</si>
  <si>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</si>
  <si>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</si>
  <si>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</si>
  <si>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</si>
  <si>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</si>
  <si>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</si>
  <si>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</si>
  <si>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</si>
  <si>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</si>
  <si>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</si>
  <si>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</si>
  <si>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</si>
  <si>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</si>
  <si>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</si>
  <si>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</si>
  <si>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</si>
  <si>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</si>
  <si>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</si>
  <si>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</si>
  <si>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</si>
  <si>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</si>
  <si>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</si>
  <si>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</si>
  <si>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</si>
  <si>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</si>
  <si>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</si>
  <si>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</si>
  <si>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</si>
  <si>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</si>
  <si>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</si>
  <si>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</si>
  <si>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</si>
  <si>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</si>
  <si>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</si>
  <si>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</si>
  <si>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</si>
  <si>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</si>
  <si>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</si>
  <si>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</si>
  <si>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</si>
  <si>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</si>
  <si>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</si>
  <si>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</si>
  <si>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</si>
  <si>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</si>
  <si>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</si>
  <si>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</si>
  <si>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</si>
  <si>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</si>
  <si>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</si>
  <si>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</si>
  <si>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</si>
  <si>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</si>
  <si>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</si>
  <si>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</si>
  <si>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</si>
  <si>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</si>
  <si>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</si>
  <si>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</si>
  <si>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</si>
  <si>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</si>
  <si>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</si>
  <si>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</si>
  <si>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</si>
  <si>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</si>
  <si>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</si>
  <si>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</si>
  <si>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</si>
  <si>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</si>
  <si>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</si>
  <si>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</si>
  <si>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</si>
  <si>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</si>
  <si>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</si>
  <si>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</si>
  <si>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</si>
  <si>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</si>
  <si>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</si>
  <si>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</si>
  <si>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</si>
  <si>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</si>
  <si>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</si>
  <si>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</si>
  <si>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</si>
  <si>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</si>
  <si>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</si>
  <si>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</si>
  <si>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</si>
  <si>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</si>
  <si>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</si>
  <si>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</si>
  <si>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</si>
  <si>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</si>
  <si>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</si>
  <si>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</si>
  <si>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</si>
  <si>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</si>
  <si>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</si>
  <si>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</si>
  <si>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</si>
  <si>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</si>
  <si>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</si>
  <si>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</si>
  <si>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</si>
  <si>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</si>
  <si>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</si>
  <si>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</si>
  <si>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</si>
  <si>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</si>
  <si>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</si>
  <si>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</si>
  <si>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</si>
  <si>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</si>
  <si>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</si>
  <si>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</si>
  <si>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</si>
  <si>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</si>
  <si>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</si>
  <si>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</si>
  <si>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</si>
  <si>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</si>
  <si>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</si>
  <si>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</si>
  <si>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</si>
  <si>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</si>
  <si>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</si>
  <si>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</si>
  <si>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</si>
  <si>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</si>
  <si>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</si>
  <si>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</si>
  <si>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</si>
  <si>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</si>
  <si>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</si>
  <si>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</si>
  <si>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</si>
  <si>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</si>
  <si>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</si>
  <si>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</si>
  <si>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</si>
  <si>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</si>
  <si>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</si>
  <si>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</si>
  <si>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</si>
  <si>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</si>
  <si>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</si>
  <si>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</si>
  <si>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</si>
  <si>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</si>
  <si>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</si>
  <si>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</si>
  <si>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</si>
  <si>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</si>
  <si>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</si>
  <si>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</si>
  <si>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</si>
  <si>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</si>
  <si>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</si>
  <si>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</si>
  <si>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</si>
  <si>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</si>
  <si>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</si>
  <si>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</si>
  <si>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</si>
  <si>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</si>
  <si>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</si>
  <si>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</si>
  <si>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</si>
  <si>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</si>
  <si>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</si>
  <si>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</si>
  <si>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</si>
  <si>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</si>
  <si>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</si>
  <si>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</si>
  <si>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</si>
  <si>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</si>
  <si>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</si>
  <si>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</si>
  <si>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</si>
  <si>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</si>
  <si>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</si>
  <si>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</si>
  <si>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</si>
  <si>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</si>
  <si>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</si>
  <si>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</si>
  <si>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</si>
  <si>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</si>
  <si>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</si>
  <si>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</si>
  <si>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</si>
  <si>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</si>
  <si>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</si>
  <si>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</si>
  <si>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</si>
  <si>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</si>
  <si>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</si>
  <si>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</si>
  <si>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</si>
  <si>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</si>
  <si>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</si>
  <si>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</si>
  <si>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</si>
  <si>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</si>
  <si>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</si>
  <si>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</si>
  <si>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</si>
  <si>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</si>
  <si>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</si>
  <si>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</si>
  <si>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</si>
  <si>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</si>
  <si>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</si>
  <si>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</si>
  <si>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</si>
  <si>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</si>
  <si>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</si>
  <si>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</si>
  <si>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</si>
  <si>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</si>
  <si>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</si>
  <si>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</si>
  <si>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</si>
  <si>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</si>
  <si>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</si>
  <si>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</si>
  <si>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</si>
  <si>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</si>
  <si>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</si>
  <si>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</si>
  <si>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</si>
  <si>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</si>
  <si>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</si>
  <si>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</si>
  <si>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</si>
  <si>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</si>
  <si>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</si>
  <si>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</si>
  <si>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</si>
  <si>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</si>
  <si>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</si>
  <si>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</si>
  <si>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</si>
  <si>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</si>
  <si>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</si>
  <si>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</si>
  <si>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</si>
  <si>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</si>
  <si>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</si>
  <si>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</si>
  <si>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</si>
  <si>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</si>
  <si>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</si>
  <si>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</si>
  <si>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</si>
  <si>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</si>
  <si>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</si>
  <si>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</si>
  <si>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</si>
  <si>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</si>
  <si>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</si>
  <si>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</si>
  <si>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</si>
  <si>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</si>
  <si>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</si>
  <si>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</si>
  <si>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</si>
  <si>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</si>
  <si>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</si>
  <si>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</si>
  <si>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</si>
  <si>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</si>
  <si>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</si>
  <si>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</si>
  <si>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</si>
  <si>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</si>
  <si>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</si>
  <si>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</si>
  <si>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</si>
  <si>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</si>
  <si>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</si>
  <si>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</si>
  <si>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</si>
  <si>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</si>
  <si>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</si>
  <si>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</si>
  <si>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</si>
  <si>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</si>
  <si>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</si>
  <si>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</si>
  <si>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</si>
  <si>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</si>
  <si>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</si>
  <si>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</si>
  <si>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</si>
  <si>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</si>
  <si>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</si>
  <si>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</si>
  <si>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</si>
  <si>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</si>
  <si>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</si>
  <si>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</si>
  <si>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</si>
  <si>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</si>
  <si>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</si>
  <si>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</si>
  <si>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</si>
  <si>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</si>
  <si>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</si>
  <si>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</si>
  <si>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</si>
  <si>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</si>
  <si>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</si>
  <si>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</si>
  <si>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</si>
  <si>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</si>
  <si>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</si>
  <si>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</si>
  <si>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</si>
  <si>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</si>
  <si>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</si>
  <si>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</si>
  <si>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</si>
  <si>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</si>
  <si>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</si>
  <si>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</si>
  <si>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</si>
  <si>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</si>
  <si>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</si>
  <si>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</si>
  <si>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</si>
  <si>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</si>
  <si>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</si>
  <si>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</si>
  <si>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</si>
  <si>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</si>
  <si>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</si>
  <si>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</si>
  <si>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</si>
  <si>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</si>
  <si>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</si>
  <si>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</si>
  <si>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</si>
  <si>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</si>
  <si>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</si>
  <si>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</si>
  <si>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</si>
  <si>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</si>
  <si>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</si>
  <si>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</si>
  <si>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</si>
  <si>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</si>
  <si>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</si>
  <si>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</si>
  <si>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</si>
  <si>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</si>
  <si>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</si>
  <si>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</si>
  <si>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</si>
  <si>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</si>
  <si>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</si>
  <si>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</si>
  <si>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</si>
  <si>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</si>
  <si>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</si>
  <si>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</si>
  <si>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</si>
  <si>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</si>
  <si>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</si>
  <si>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</si>
  <si>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</si>
  <si>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</si>
  <si>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</si>
  <si>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</si>
  <si>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</si>
  <si>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</si>
  <si>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</si>
  <si>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</si>
  <si>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</si>
  <si>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</si>
  <si>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</si>
  <si>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</si>
  <si>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</si>
  <si>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</si>
  <si>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</si>
  <si>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</si>
  <si>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</si>
  <si>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</si>
  <si>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</si>
  <si>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</si>
  <si>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</si>
  <si>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</si>
  <si>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</si>
  <si>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</si>
  <si>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</si>
  <si>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</si>
  <si>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</si>
  <si>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</si>
  <si>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</si>
  <si>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</si>
  <si>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</si>
  <si>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</si>
  <si>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</si>
  <si>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</si>
  <si>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</si>
  <si>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</si>
  <si>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</si>
  <si>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</si>
  <si>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</si>
  <si>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</si>
  <si>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</si>
  <si>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</si>
  <si>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</si>
  <si>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</si>
  <si>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</si>
  <si>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</si>
  <si>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</si>
  <si>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</si>
  <si>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</si>
  <si>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</si>
  <si>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</si>
  <si>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</si>
  <si>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</si>
  <si>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</si>
  <si>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</si>
  <si>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</si>
  <si>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</si>
  <si>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</si>
  <si>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</si>
  <si>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</si>
  <si>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</si>
  <si>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</si>
  <si>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</si>
  <si>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</si>
  <si>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</si>
  <si>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</si>
  <si>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</si>
  <si>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</si>
  <si>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</si>
  <si>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</si>
  <si>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</si>
  <si>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</si>
  <si>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</si>
  <si>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</si>
  <si>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</si>
  <si>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</si>
  <si>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</si>
  <si>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</si>
  <si>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</si>
  <si>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</si>
  <si>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</si>
  <si>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</si>
  <si>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</si>
  <si>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</si>
  <si>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</si>
  <si>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</si>
  <si>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</si>
  <si>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</si>
  <si>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</si>
  <si>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</si>
  <si>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</si>
  <si>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</si>
  <si>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</si>
  <si>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</si>
  <si>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</si>
  <si>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</si>
  <si>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</si>
  <si>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</si>
  <si>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</si>
  <si>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</si>
  <si>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</si>
  <si>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</si>
  <si>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</si>
  <si>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</si>
  <si>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</si>
  <si>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</si>
  <si>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</si>
  <si>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</si>
  <si>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</si>
  <si>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</si>
  <si>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</si>
  <si>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</si>
  <si>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</si>
  <si>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</si>
  <si>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</si>
  <si>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</si>
  <si>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</si>
  <si>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</si>
  <si>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</si>
  <si>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</si>
  <si>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</si>
  <si>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</si>
  <si>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</si>
  <si>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</si>
  <si>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</si>
  <si>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</si>
  <si>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</si>
  <si>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</si>
  <si>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</si>
  <si>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</si>
  <si>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</si>
  <si>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</si>
  <si>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</si>
  <si>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</si>
  <si>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</si>
  <si>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</si>
  <si>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</si>
  <si>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</si>
  <si>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</si>
  <si>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</si>
  <si>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</si>
  <si>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</si>
  <si>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</si>
  <si>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</si>
  <si>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</si>
  <si>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</si>
  <si>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</si>
  <si>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</si>
  <si>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</si>
  <si>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</si>
  <si>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</si>
  <si>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</si>
  <si>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</si>
  <si>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</si>
  <si>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</si>
  <si>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</si>
  <si>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</si>
  <si>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</si>
  <si>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</si>
  <si>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</si>
  <si>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</si>
  <si>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</si>
  <si>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</si>
  <si>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</si>
  <si>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</si>
  <si>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</si>
  <si>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</si>
  <si>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</si>
  <si>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</si>
  <si>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</si>
  <si>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</si>
  <si>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</si>
  <si>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</si>
  <si>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</si>
  <si>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</si>
  <si>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</si>
  <si>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</si>
  <si>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</si>
  <si>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</si>
  <si>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</si>
  <si>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</si>
  <si>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</si>
  <si>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</si>
  <si>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</si>
  <si>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</si>
  <si>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</si>
  <si>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</si>
  <si>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</si>
  <si>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</si>
  <si>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</si>
  <si>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</si>
  <si>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</si>
  <si>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</si>
  <si>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</si>
  <si>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</si>
  <si>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</si>
  <si>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</si>
  <si>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</si>
  <si>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</si>
  <si>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</si>
  <si>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</si>
  <si>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</si>
  <si>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</si>
  <si>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</si>
  <si>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</si>
  <si>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</si>
  <si>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</si>
  <si>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</si>
  <si>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</si>
  <si>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</si>
  <si>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</si>
  <si>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</si>
  <si>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</si>
  <si>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</si>
  <si>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</si>
  <si>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</si>
  <si>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</si>
  <si>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</si>
  <si>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</si>
  <si>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</si>
  <si>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</si>
  <si>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</si>
  <si>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</si>
  <si>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</si>
  <si>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</si>
  <si>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</si>
  <si>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</si>
  <si>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</si>
  <si>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</si>
  <si>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</si>
  <si>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</si>
  <si>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</si>
  <si>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</si>
  <si>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</si>
  <si>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</si>
  <si>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</si>
  <si>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</si>
  <si>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</si>
  <si>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</si>
  <si>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</si>
  <si>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</si>
  <si>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</si>
  <si>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</si>
  <si>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</si>
  <si>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</si>
  <si>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</si>
  <si>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</si>
  <si>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</si>
  <si>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</si>
  <si>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</si>
  <si>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</si>
  <si>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</si>
  <si>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</si>
  <si>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</si>
  <si>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</si>
  <si>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</si>
  <si>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</si>
  <si>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</si>
  <si>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</si>
  <si>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</si>
  <si>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</si>
  <si>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</si>
  <si>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</si>
  <si>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</si>
  <si>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</si>
  <si>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</si>
  <si>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</si>
  <si>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</si>
  <si>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</si>
  <si>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</si>
  <si>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</si>
  <si>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</si>
  <si>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</si>
  <si>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</si>
  <si>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</si>
  <si>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</si>
  <si>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</si>
  <si>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</si>
  <si>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</si>
  <si>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</si>
  <si>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</si>
  <si>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</si>
  <si>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</si>
  <si>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</si>
  <si>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</si>
  <si>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</si>
  <si>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</si>
  <si>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</si>
  <si>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</si>
  <si>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</si>
  <si>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</si>
  <si>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</si>
  <si>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</si>
  <si>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</si>
  <si>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</si>
  <si>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</si>
  <si>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</si>
  <si>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</si>
  <si>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</si>
  <si>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</si>
  <si>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</si>
  <si>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</si>
  <si>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</si>
  <si>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</si>
  <si>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</si>
  <si>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</si>
  <si>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</si>
  <si>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</si>
  <si>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</si>
  <si>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</si>
  <si>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</si>
  <si>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</si>
  <si>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</si>
  <si>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</si>
  <si>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</si>
  <si>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</si>
  <si>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</si>
  <si>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</si>
  <si>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</si>
  <si>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</si>
  <si>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</si>
  <si>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</si>
  <si>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</si>
  <si>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</si>
  <si>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</si>
  <si>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</si>
  <si>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</si>
  <si>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</si>
  <si>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</si>
  <si>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</si>
  <si>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</si>
  <si>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</si>
  <si>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</si>
  <si>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</si>
  <si>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</si>
  <si>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</si>
  <si>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</si>
  <si>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</si>
  <si>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</si>
  <si>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</si>
  <si>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</si>
  <si>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</si>
  <si>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</si>
  <si>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</si>
  <si>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</si>
  <si>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</si>
  <si>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</si>
  <si>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</si>
  <si>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</si>
  <si>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</si>
  <si>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</si>
  <si>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</si>
  <si>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</si>
  <si>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</si>
  <si>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</si>
  <si>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</si>
  <si>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</si>
  <si>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</si>
  <si>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</si>
  <si>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</si>
  <si>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</si>
  <si>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</si>
  <si>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</si>
  <si>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</si>
  <si>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</si>
  <si>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</si>
  <si>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</si>
  <si>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</si>
  <si>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</si>
  <si>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</si>
  <si>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</si>
  <si>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</si>
  <si>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</si>
  <si>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</si>
  <si>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</si>
  <si>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</si>
  <si>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</si>
  <si>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</si>
  <si>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</si>
  <si>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</si>
  <si>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</si>
  <si>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</si>
  <si>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</si>
  <si>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</si>
  <si>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</si>
  <si>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</si>
  <si>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</si>
  <si>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</si>
  <si>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</si>
  <si>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</si>
  <si>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</si>
  <si>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</si>
  <si>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</si>
  <si>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</si>
  <si>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</si>
  <si>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</si>
  <si>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</si>
  <si>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</si>
  <si>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</si>
  <si>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</si>
  <si>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</si>
  <si>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</si>
  <si>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</si>
  <si>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</si>
  <si>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</si>
  <si>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</si>
  <si>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</si>
  <si>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</si>
  <si>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</si>
  <si>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</si>
  <si>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</si>
  <si>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</si>
  <si>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</si>
  <si>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</si>
  <si>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</si>
  <si>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</si>
  <si>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</si>
  <si>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</si>
  <si>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</si>
  <si>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</si>
  <si>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</si>
  <si>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</si>
  <si>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</si>
  <si>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</si>
  <si>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</si>
  <si>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</si>
  <si>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</si>
  <si>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</si>
  <si>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</si>
  <si>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</si>
  <si>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</si>
  <si>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</si>
  <si>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</si>
  <si>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</si>
  <si>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</si>
  <si>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</si>
  <si>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</si>
  <si>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</si>
  <si>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</si>
  <si>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</si>
  <si>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</si>
  <si>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</si>
  <si>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</si>
  <si>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</si>
  <si>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</si>
  <si>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</si>
  <si>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</si>
  <si>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</si>
  <si>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</si>
  <si>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</si>
  <si>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</si>
  <si>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</si>
  <si>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</si>
  <si>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</si>
  <si>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</si>
  <si>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</si>
  <si>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</si>
  <si>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</si>
  <si>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</si>
  <si>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</si>
  <si>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</si>
  <si>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</si>
  <si>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</si>
  <si>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</si>
  <si>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</si>
  <si>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</si>
  <si>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</si>
  <si>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</si>
  <si>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</si>
  <si>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</si>
  <si>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</si>
  <si>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</si>
  <si>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</si>
  <si>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</si>
  <si>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</si>
  <si>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</si>
  <si>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</si>
  <si>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</si>
  <si>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</si>
  <si>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</si>
  <si>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</si>
  <si>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</si>
  <si>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</si>
  <si>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</si>
  <si>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</si>
  <si>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</si>
  <si>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</si>
  <si>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</si>
  <si>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</si>
  <si>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</si>
  <si>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</si>
  <si>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</si>
  <si>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</si>
  <si>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</si>
  <si>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</si>
  <si>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</si>
  <si>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</si>
  <si>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</si>
  <si>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</si>
  <si>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</si>
  <si>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</si>
  <si>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</si>
  <si>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</si>
  <si>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</si>
  <si>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</si>
  <si>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</si>
  <si>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</si>
  <si>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</si>
  <si>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</si>
  <si>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</si>
  <si>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</si>
  <si>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</si>
  <si>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</si>
  <si>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</si>
  <si>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</si>
  <si>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</si>
  <si>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</si>
  <si>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</si>
  <si>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</si>
  <si>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</si>
  <si>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</si>
  <si>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</si>
  <si>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</si>
  <si>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</si>
  <si>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</si>
  <si>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</si>
  <si>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</si>
  <si>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</si>
  <si>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</si>
  <si>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</si>
  <si>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</si>
  <si>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</si>
  <si>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</si>
  <si>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</si>
  <si>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</si>
  <si>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</si>
  <si>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</si>
  <si>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</si>
  <si>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</si>
  <si>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</si>
  <si>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</si>
  <si>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</si>
  <si>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</si>
  <si>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</si>
  <si>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</si>
  <si>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</si>
  <si>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</si>
  <si>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</si>
  <si>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</si>
  <si>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</si>
  <si>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</si>
  <si>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</si>
  <si>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</si>
  <si>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</si>
  <si>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</si>
  <si>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</si>
  <si>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</si>
  <si>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</si>
  <si>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</si>
  <si>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</si>
  <si>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</si>
  <si>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</si>
  <si>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</si>
  <si>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</si>
  <si>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</si>
  <si>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</si>
  <si>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</si>
  <si>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</si>
  <si>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</si>
  <si>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</si>
  <si>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</si>
  <si>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</si>
  <si>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</si>
  <si>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</si>
  <si>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</si>
  <si>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</si>
  <si>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</si>
  <si>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</si>
  <si>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</si>
  <si>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</si>
  <si>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</si>
  <si>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</si>
  <si>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</si>
  <si>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</si>
  <si>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</si>
  <si>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</si>
  <si>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</si>
  <si>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</si>
  <si>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</si>
  <si>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</si>
  <si>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</si>
  <si>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</si>
  <si>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</si>
  <si>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</si>
  <si>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</si>
  <si>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</si>
  <si>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</si>
  <si>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</si>
  <si>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</si>
  <si>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</si>
  <si>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</si>
  <si>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</si>
  <si>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</si>
  <si>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</si>
  <si>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</si>
  <si>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</si>
  <si>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</si>
  <si>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</si>
  <si>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</si>
  <si>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</si>
  <si>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</si>
  <si>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</si>
  <si>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</si>
  <si>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</si>
  <si>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</si>
  <si>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</si>
  <si>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</si>
  <si>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</si>
  <si>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</si>
  <si>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</si>
  <si>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</si>
  <si>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</si>
  <si>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</si>
  <si>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</si>
  <si>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</si>
  <si>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</si>
  <si>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</si>
  <si>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</si>
  <si>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</si>
  <si>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</si>
  <si>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</si>
  <si>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</si>
  <si>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</si>
  <si>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</si>
  <si>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</si>
  <si>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</si>
  <si>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</si>
  <si>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</si>
  <si>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</si>
  <si>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</si>
  <si>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</si>
  <si>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</si>
  <si>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</si>
  <si>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</si>
  <si>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</si>
  <si>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</si>
  <si>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</si>
  <si>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</si>
  <si>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</si>
  <si>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</si>
  <si>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</si>
  <si>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</si>
  <si>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</si>
  <si>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</si>
  <si>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</si>
  <si>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</si>
  <si>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</si>
  <si>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</si>
  <si>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</si>
  <si>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</si>
  <si>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</si>
  <si>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</si>
  <si>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</si>
  <si>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</si>
  <si>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</si>
  <si>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</si>
  <si>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</si>
  <si>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</si>
  <si>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</si>
  <si>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</si>
  <si>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</si>
  <si>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</si>
  <si>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</si>
  <si>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</si>
  <si>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</si>
  <si>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</si>
  <si>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</si>
  <si>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</si>
  <si>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</si>
  <si>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</si>
  <si>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</si>
  <si>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</si>
  <si>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</si>
  <si>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</si>
  <si>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</si>
  <si>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</si>
  <si>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</si>
  <si>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</si>
  <si>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</si>
  <si>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</si>
  <si>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</si>
  <si>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</si>
  <si>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</si>
  <si>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</si>
  <si>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</si>
  <si>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</si>
  <si>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</si>
  <si>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</si>
  <si>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</si>
  <si>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</si>
  <si>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</si>
  <si>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</si>
  <si>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</si>
  <si>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</si>
  <si>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</si>
  <si>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</si>
  <si>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</si>
  <si>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</si>
  <si>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</si>
  <si>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</si>
  <si>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</si>
  <si>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</si>
  <si>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</si>
  <si>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</si>
  <si>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</si>
  <si>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</si>
  <si>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</si>
  <si>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</si>
  <si>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</si>
  <si>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</si>
  <si>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</si>
  <si>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</si>
  <si>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</si>
  <si>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</si>
  <si>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</si>
  <si>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</si>
  <si>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</si>
  <si>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</si>
  <si>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</si>
  <si>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</si>
  <si>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</si>
  <si>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</si>
  <si>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</si>
  <si>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</si>
  <si>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</si>
  <si>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</si>
  <si>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</si>
  <si>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</si>
  <si>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</si>
  <si>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</si>
  <si>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</si>
  <si>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</si>
  <si>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</si>
  <si>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</si>
  <si>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</si>
  <si>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</si>
  <si>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</si>
  <si>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</si>
  <si>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</si>
  <si>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</si>
  <si>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</si>
  <si>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</si>
  <si>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</si>
  <si>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</si>
  <si>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</si>
  <si>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</si>
  <si>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</si>
  <si>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</si>
  <si>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</si>
  <si>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</si>
  <si>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</si>
  <si>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</si>
  <si>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</si>
  <si>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</si>
  <si>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</si>
  <si>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</si>
  <si>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</si>
  <si>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</si>
  <si>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</si>
  <si>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</si>
  <si>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</si>
  <si>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</si>
  <si>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</si>
  <si>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</si>
  <si>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</si>
  <si>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</si>
  <si>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</si>
  <si>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</si>
  <si>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</si>
  <si>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</si>
  <si>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</si>
  <si>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</si>
  <si>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</si>
  <si>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</si>
  <si>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</si>
  <si>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</si>
  <si>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</si>
  <si>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</si>
  <si>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</si>
  <si>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</si>
  <si>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</si>
  <si>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</si>
  <si>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</si>
  <si>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</si>
  <si>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</si>
  <si>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</si>
  <si>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</si>
  <si>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</si>
  <si>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</si>
  <si>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</si>
  <si>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</si>
  <si>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</si>
  <si>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</si>
  <si>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</si>
  <si>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</si>
  <si>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</si>
  <si>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</si>
  <si>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</si>
  <si>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</si>
  <si>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</si>
  <si>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</si>
  <si>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</si>
  <si>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</si>
  <si>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</si>
  <si>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</si>
  <si>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</si>
  <si>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</si>
  <si>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</si>
  <si>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</si>
  <si>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</si>
  <si>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</si>
  <si>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</si>
  <si>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</si>
  <si>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</si>
  <si>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</si>
  <si>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</si>
  <si>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</si>
  <si>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</si>
  <si>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</si>
  <si>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</si>
  <si>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</si>
  <si>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</si>
  <si>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</si>
  <si>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</si>
  <si>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</si>
  <si>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</si>
  <si>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</si>
  <si>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</si>
  <si>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</si>
  <si>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</si>
  <si>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</si>
  <si>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</si>
  <si>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</si>
  <si>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</si>
  <si>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</si>
  <si>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</si>
  <si>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</si>
  <si>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</si>
  <si>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</si>
  <si>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</si>
  <si>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</si>
  <si>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</si>
  <si>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</si>
  <si>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</si>
  <si>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</si>
  <si>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</si>
  <si>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</si>
  <si>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</si>
  <si>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</si>
  <si>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</si>
  <si>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</si>
  <si>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</si>
  <si>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</si>
  <si>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</si>
  <si>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</si>
  <si>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</si>
  <si>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</si>
  <si>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</si>
  <si>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</si>
  <si>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</si>
  <si>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</si>
  <si>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</si>
  <si>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</si>
  <si>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</si>
  <si>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</si>
  <si>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</si>
  <si>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</si>
  <si>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</si>
  <si>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</si>
  <si>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</si>
  <si>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</si>
  <si>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</si>
  <si>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</si>
  <si>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</si>
  <si>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</si>
  <si>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</si>
  <si>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</si>
  <si>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</si>
  <si>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</si>
  <si>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</si>
  <si>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</si>
  <si>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</si>
  <si>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</si>
  <si>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</si>
  <si>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</si>
  <si>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</si>
  <si>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</si>
  <si>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</si>
  <si>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</si>
  <si>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</si>
  <si>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</si>
  <si>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</si>
  <si>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</si>
  <si>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</si>
  <si>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</si>
  <si>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</si>
  <si>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</si>
  <si>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</si>
  <si>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</si>
  <si>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</si>
  <si>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</si>
  <si>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</si>
  <si>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</si>
  <si>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</si>
  <si>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</si>
  <si>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</si>
  <si>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</si>
  <si>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</si>
  <si>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</si>
  <si>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</si>
  <si>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</si>
  <si>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</si>
  <si>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</si>
  <si>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</si>
  <si>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</si>
  <si>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</si>
  <si>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</si>
  <si>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</si>
  <si>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</si>
  <si>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</si>
  <si>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</si>
  <si>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</si>
  <si>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</si>
  <si>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</si>
  <si>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</si>
  <si>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</si>
  <si>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</si>
  <si>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</si>
  <si>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</si>
  <si>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</si>
  <si>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</si>
  <si>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</si>
  <si>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</si>
  <si>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</si>
  <si>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</si>
  <si>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</si>
  <si>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</si>
  <si>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</si>
  <si>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</si>
  <si>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</si>
  <si>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</si>
  <si>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</si>
  <si>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</si>
  <si>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</si>
  <si>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</si>
  <si>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</si>
  <si>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</si>
  <si>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</si>
  <si>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</si>
  <si>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</si>
  <si>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</si>
  <si>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</si>
  <si>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</si>
  <si>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</si>
  <si>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</si>
  <si>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</si>
  <si>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</si>
  <si>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</si>
  <si>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</si>
  <si>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</si>
  <si>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</si>
  <si>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</si>
  <si>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</si>
  <si>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</si>
  <si>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</si>
  <si>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</si>
  <si>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</si>
  <si>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</si>
  <si>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</si>
  <si>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</si>
  <si>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</si>
  <si>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</si>
  <si>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</si>
  <si>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</si>
  <si>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</si>
  <si>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</si>
  <si>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</si>
  <si>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</si>
  <si>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</si>
  <si>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</si>
  <si>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</si>
  <si>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</si>
  <si>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</si>
  <si>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</si>
  <si>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</si>
  <si>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</si>
  <si>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</si>
  <si>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</si>
  <si>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</si>
  <si>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</si>
  <si>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</si>
  <si>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</si>
  <si>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</si>
  <si>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</si>
  <si>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</si>
  <si>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</si>
  <si>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</si>
  <si>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</si>
  <si>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</si>
  <si>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</si>
  <si>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</si>
  <si>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</si>
  <si>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</si>
  <si>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</si>
  <si>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</si>
  <si>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</si>
  <si>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</si>
  <si>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</si>
  <si>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</si>
  <si>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</si>
  <si>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</si>
  <si>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</si>
  <si>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</si>
  <si>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</si>
  <si>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</si>
  <si>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</si>
  <si>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</si>
  <si>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</si>
  <si>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</si>
  <si>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</si>
  <si>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</si>
  <si>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</si>
  <si>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</si>
  <si>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</si>
  <si>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</si>
  <si>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</si>
  <si>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</si>
  <si>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</si>
  <si>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</si>
  <si>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</si>
  <si>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</si>
  <si>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</si>
  <si>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</si>
  <si>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</si>
  <si>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</si>
  <si>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</si>
  <si>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</si>
  <si>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</si>
  <si>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</si>
  <si>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</si>
  <si>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</si>
  <si>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</si>
  <si>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</si>
  <si>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</si>
  <si>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</si>
  <si>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</si>
  <si>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</si>
  <si>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</si>
  <si>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</si>
  <si>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</si>
  <si>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</si>
  <si>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</si>
  <si>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</si>
  <si>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</si>
  <si>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</si>
  <si>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</si>
  <si>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</si>
  <si>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</si>
  <si>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</si>
  <si>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</si>
  <si>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</si>
  <si>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</si>
  <si>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</si>
  <si>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</si>
  <si>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</si>
  <si>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</si>
  <si>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</si>
  <si>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</si>
  <si>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</si>
  <si>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</si>
  <si>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</si>
  <si>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</si>
  <si>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</si>
  <si>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</si>
  <si>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</si>
  <si>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</si>
  <si>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</si>
  <si>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</si>
  <si>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</si>
  <si>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</si>
  <si>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</si>
  <si>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</si>
  <si>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</si>
  <si>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</si>
  <si>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</si>
  <si>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</si>
  <si>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</si>
  <si>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</si>
  <si>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</si>
  <si>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</si>
  <si>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</si>
  <si>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</si>
  <si>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</si>
  <si>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</si>
  <si>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</si>
  <si>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</si>
  <si>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</si>
  <si>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</si>
  <si>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</si>
  <si>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</si>
  <si>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</si>
  <si>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</si>
  <si>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</si>
  <si>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</si>
  <si>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</si>
  <si>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</si>
  <si>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</si>
  <si>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</si>
  <si>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</si>
  <si>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</si>
  <si>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</si>
  <si>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</si>
  <si>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</si>
  <si>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</si>
  <si>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</si>
  <si>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</si>
  <si>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</si>
  <si>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</si>
  <si>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</si>
  <si>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</si>
  <si>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</si>
  <si>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</si>
  <si>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</si>
  <si>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</si>
  <si>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</si>
  <si>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</si>
  <si>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</si>
  <si>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</si>
  <si>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</si>
  <si>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</si>
  <si>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</si>
  <si>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</si>
  <si>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</si>
  <si>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</si>
  <si>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</si>
  <si>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</si>
  <si>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</si>
  <si>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</si>
  <si>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</si>
  <si>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</si>
  <si>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</si>
  <si>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</si>
  <si>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</si>
  <si>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</si>
  <si>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</si>
  <si>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</si>
  <si>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</si>
  <si>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</si>
  <si>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</si>
  <si>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</si>
  <si>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</si>
  <si>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</si>
  <si>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</si>
  <si>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</si>
  <si>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</si>
  <si>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</si>
  <si>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</si>
  <si>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</si>
  <si>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</si>
  <si>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</si>
  <si>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</si>
  <si>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</si>
  <si>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</si>
  <si>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</si>
  <si>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</si>
  <si>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</si>
  <si>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</si>
  <si>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</si>
  <si>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</si>
  <si>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</si>
  <si>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</si>
  <si>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</si>
  <si>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</si>
  <si>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</si>
  <si>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</si>
  <si>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</si>
  <si>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</si>
  <si>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</si>
  <si>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</si>
  <si>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</si>
  <si>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</si>
  <si>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</si>
  <si>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</si>
  <si>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</si>
  <si>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</si>
  <si>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</si>
  <si>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</si>
  <si>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</si>
  <si>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</si>
  <si>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</si>
  <si>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</si>
  <si>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</si>
  <si>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</si>
  <si>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</si>
  <si>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</si>
  <si>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</si>
  <si>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</si>
  <si>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</si>
  <si>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</si>
  <si>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</si>
  <si>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</si>
  <si>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</si>
  <si>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</si>
  <si>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</si>
  <si>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</si>
  <si>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</si>
  <si>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</si>
  <si>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</si>
  <si>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</si>
  <si>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</si>
  <si>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</si>
  <si>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</si>
  <si>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</si>
  <si>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</si>
  <si>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</si>
  <si>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</si>
  <si>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</si>
  <si>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</si>
  <si>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</si>
  <si>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</si>
  <si>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</si>
  <si>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</si>
  <si>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</si>
  <si>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</si>
  <si>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</si>
  <si>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</si>
  <si>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</si>
  <si>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</si>
  <si>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</si>
  <si>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</si>
  <si>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</si>
  <si>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</si>
  <si>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</si>
  <si>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</si>
  <si>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</si>
  <si>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</si>
  <si>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</si>
  <si>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</si>
  <si>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</si>
  <si>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</si>
  <si>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</si>
  <si>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</si>
  <si>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</si>
  <si>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</si>
  <si>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</si>
  <si>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</si>
  <si>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</si>
  <si>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</si>
  <si>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</si>
  <si>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</si>
  <si>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</si>
  <si>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</si>
  <si>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</si>
  <si>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</si>
  <si>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</si>
  <si>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</si>
  <si>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</si>
  <si>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</si>
  <si>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</si>
  <si>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</si>
  <si>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</si>
  <si>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</si>
  <si>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</si>
  <si>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</si>
  <si>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</si>
  <si>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</si>
  <si>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</si>
  <si>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</si>
  <si>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</si>
  <si>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</si>
  <si>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</si>
  <si>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</si>
  <si>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</si>
  <si>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</si>
  <si>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</si>
  <si>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</si>
  <si>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</si>
  <si>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</si>
  <si>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</si>
  <si>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</si>
  <si>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</si>
  <si>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</si>
  <si>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</si>
  <si>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</si>
  <si>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</si>
  <si>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</si>
  <si>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</si>
  <si>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</si>
  <si>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</si>
  <si>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</si>
  <si>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</si>
  <si>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</si>
  <si>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</si>
  <si>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</si>
  <si>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</si>
  <si>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</si>
  <si>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</si>
  <si>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</si>
  <si>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</si>
  <si>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</si>
  <si>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</si>
  <si>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</si>
  <si>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</si>
  <si>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</si>
  <si>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</si>
  <si>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</si>
  <si>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</si>
  <si>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</si>
  <si>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</si>
  <si>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</si>
  <si>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</si>
  <si>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</si>
  <si>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</si>
  <si>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</si>
  <si>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</si>
  <si>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</si>
  <si>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</si>
  <si>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</si>
  <si>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</si>
  <si>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</si>
  <si>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</si>
  <si>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</si>
  <si>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</si>
  <si>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</si>
  <si>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</si>
  <si>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</si>
  <si>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</si>
  <si>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</si>
  <si>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</si>
  <si>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</si>
  <si>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</si>
  <si>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</si>
  <si>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</si>
  <si>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</si>
  <si>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</si>
  <si>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</si>
  <si>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</si>
  <si>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</si>
  <si>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</si>
  <si>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</si>
  <si>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</si>
  <si>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</si>
  <si>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</si>
  <si>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</si>
  <si>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</si>
  <si>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</si>
  <si>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</si>
  <si>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</si>
  <si>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</si>
  <si>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</si>
  <si>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</si>
  <si>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</si>
  <si>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</si>
  <si>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</si>
  <si>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</si>
  <si>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</si>
  <si>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</si>
  <si>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</si>
  <si>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</si>
  <si>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</si>
  <si>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</si>
  <si>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</si>
  <si>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</si>
  <si>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</si>
  <si>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</si>
  <si>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</si>
  <si>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</si>
  <si>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</si>
  <si>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</si>
  <si>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</si>
  <si>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</si>
  <si>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</si>
  <si>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</si>
  <si>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</si>
  <si>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</si>
  <si>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</si>
  <si>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</si>
  <si>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</si>
  <si>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</si>
  <si>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</si>
  <si>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</si>
  <si>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</si>
  <si>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</si>
  <si>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</si>
  <si>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</si>
  <si>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</si>
  <si>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</si>
  <si>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</si>
  <si>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</si>
  <si>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</si>
  <si>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</si>
  <si>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</si>
  <si>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</si>
  <si>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</si>
  <si>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</si>
  <si>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</si>
  <si>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</si>
  <si>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</si>
  <si>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</si>
  <si>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</si>
  <si>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</si>
  <si>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</si>
  <si>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</si>
  <si>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</si>
  <si>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</si>
  <si>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</si>
  <si>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</si>
  <si>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</si>
  <si>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</si>
  <si>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</si>
  <si>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</si>
  <si>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</si>
  <si>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</si>
  <si>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</si>
  <si>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</si>
  <si>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</si>
  <si>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</si>
  <si>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</si>
  <si>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</si>
  <si>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</si>
  <si>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</si>
  <si>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</si>
  <si>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</si>
  <si>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</si>
  <si>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</si>
  <si>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</si>
  <si>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</si>
  <si>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</si>
  <si>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</si>
  <si>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</si>
  <si>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</si>
  <si>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</si>
  <si>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</si>
  <si>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</si>
  <si>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</si>
  <si>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</si>
  <si>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</si>
  <si>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</si>
  <si>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</si>
  <si>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</si>
  <si>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</si>
  <si>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</si>
  <si>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</si>
  <si>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</si>
  <si>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</si>
  <si>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</si>
  <si>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</si>
  <si>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</si>
  <si>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</si>
  <si>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</si>
  <si>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</si>
  <si>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</si>
  <si>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</si>
  <si>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</si>
  <si>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</si>
  <si>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</si>
  <si>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</si>
  <si>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</si>
  <si>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</si>
  <si>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</si>
  <si>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</si>
  <si>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</si>
  <si>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</si>
  <si>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</si>
  <si>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</si>
  <si>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</si>
  <si>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</si>
  <si>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</si>
  <si>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</si>
  <si>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</si>
  <si>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</si>
  <si>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</si>
  <si>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</si>
  <si>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</si>
  <si>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</si>
  <si>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</si>
  <si>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</si>
  <si>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</si>
  <si>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</si>
  <si>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</si>
  <si>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</si>
  <si>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</si>
  <si>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</si>
  <si>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</si>
  <si>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</si>
  <si>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</si>
  <si>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</si>
  <si>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</si>
  <si>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</si>
  <si>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</si>
  <si>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</si>
  <si>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</si>
  <si>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</si>
  <si>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</si>
  <si>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</si>
  <si>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</si>
  <si>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</si>
  <si>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</si>
  <si>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</si>
  <si>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</si>
  <si>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</si>
  <si>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</si>
  <si>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</si>
  <si>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</si>
  <si>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</si>
  <si>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</si>
  <si>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</si>
  <si>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</si>
  <si>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</si>
  <si>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</si>
  <si>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</si>
  <si>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</si>
  <si>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</si>
  <si>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</si>
  <si>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</si>
  <si>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</si>
  <si>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</si>
  <si>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</si>
  <si>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</si>
  <si>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</si>
  <si>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</si>
  <si>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</si>
  <si>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</si>
  <si>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</si>
  <si>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</si>
  <si>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</si>
  <si>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</si>
  <si>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</si>
  <si>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</si>
  <si>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</si>
  <si>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</si>
  <si>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</si>
  <si>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</si>
  <si>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</si>
  <si>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</si>
  <si>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</si>
  <si>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</si>
  <si>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</si>
  <si>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</si>
  <si>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</si>
  <si>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</si>
  <si>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</si>
  <si>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</si>
  <si>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</si>
  <si>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</si>
  <si>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</si>
  <si>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</si>
  <si>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</si>
  <si>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</si>
  <si>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</si>
  <si>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</si>
  <si>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</si>
  <si>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</si>
  <si>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</si>
  <si>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</si>
  <si>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</si>
  <si>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</si>
  <si>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</si>
  <si>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</si>
  <si>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</si>
  <si>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</si>
  <si>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</si>
  <si>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</si>
  <si>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</si>
  <si>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</si>
  <si>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</si>
  <si>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</si>
  <si>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</si>
  <si>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</si>
  <si>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</si>
  <si>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</si>
  <si>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</si>
  <si>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</si>
  <si>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</si>
  <si>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</si>
  <si>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</si>
  <si>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</si>
  <si>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</si>
  <si>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</si>
  <si>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</si>
  <si>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</si>
  <si>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</si>
  <si>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</si>
  <si>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</si>
  <si>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</si>
  <si>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</si>
  <si>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</si>
  <si>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</si>
  <si>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</si>
  <si>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</si>
  <si>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</si>
  <si>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</si>
  <si>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</si>
  <si>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</si>
  <si>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</si>
  <si>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</si>
  <si>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</si>
  <si>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</si>
  <si>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</si>
  <si>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</si>
  <si>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</si>
  <si>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</si>
  <si>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</si>
  <si>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</si>
  <si>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</si>
  <si>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</si>
  <si>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</si>
  <si>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</si>
  <si>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</si>
  <si>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</si>
  <si>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</si>
  <si>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</si>
  <si>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</si>
  <si>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</si>
  <si>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</si>
  <si>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</si>
  <si>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</si>
  <si>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</si>
  <si>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</si>
  <si>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</si>
  <si>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</si>
  <si>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</si>
  <si>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</si>
  <si>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</si>
  <si>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</si>
  <si>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</si>
  <si>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</si>
  <si>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</si>
  <si>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</si>
  <si>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</si>
  <si>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</si>
  <si>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</si>
  <si>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</si>
  <si>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</si>
  <si>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</si>
  <si>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</si>
  <si>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</si>
  <si>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</si>
  <si>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</si>
  <si>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</si>
  <si>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</si>
  <si>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</si>
  <si>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</si>
  <si>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</si>
  <si>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</si>
  <si>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</si>
  <si>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</si>
  <si>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</si>
  <si>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</si>
  <si>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</si>
  <si>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</si>
  <si>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</si>
  <si>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</si>
  <si>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</si>
  <si>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</si>
  <si>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</si>
  <si>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</si>
  <si>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</si>
  <si>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</si>
  <si>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</si>
  <si>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</si>
  <si>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</si>
  <si>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</si>
  <si>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</si>
  <si>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</si>
  <si>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</si>
  <si>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</si>
  <si>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</si>
  <si>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</si>
  <si>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</si>
  <si>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</si>
  <si>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</si>
  <si>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</si>
  <si>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</si>
  <si>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</si>
  <si>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</si>
  <si>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</si>
  <si>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</si>
  <si>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</si>
  <si>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</si>
  <si>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</si>
  <si>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</si>
  <si>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</si>
  <si>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</si>
  <si>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</si>
  <si>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</si>
  <si>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</si>
  <si>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</si>
  <si>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</si>
  <si>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</si>
  <si>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</si>
  <si>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</si>
  <si>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</si>
  <si>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</si>
  <si>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</si>
  <si>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</si>
  <si>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</si>
  <si>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</si>
  <si>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</si>
  <si>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</si>
  <si>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</si>
  <si>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</si>
  <si>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</si>
  <si>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</si>
  <si>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</si>
  <si>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</si>
  <si>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</si>
  <si>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</si>
  <si>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</si>
  <si>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</si>
  <si>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</si>
  <si>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</si>
  <si>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</si>
  <si>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</si>
  <si>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</si>
  <si>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</si>
  <si>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</si>
  <si>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</si>
  <si>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</si>
  <si>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</si>
  <si>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</si>
  <si>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</si>
  <si>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</si>
  <si>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</si>
  <si>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</si>
  <si>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</si>
  <si>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</si>
  <si>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</si>
  <si>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</si>
  <si>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</si>
  <si>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</si>
  <si>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</si>
  <si>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</si>
  <si>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</si>
  <si>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</si>
  <si>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</si>
  <si>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</si>
  <si>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</si>
  <si>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</si>
  <si>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</si>
  <si>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</si>
  <si>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</si>
  <si>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</si>
  <si>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</si>
  <si>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</si>
  <si>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</si>
  <si>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</si>
  <si>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</si>
  <si>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</si>
  <si>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</si>
  <si>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</si>
  <si>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</si>
  <si>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</si>
  <si>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</si>
  <si>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</si>
  <si>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</si>
  <si>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</si>
  <si>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</si>
  <si>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</si>
  <si>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</si>
  <si>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</si>
  <si>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</si>
  <si>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</si>
  <si>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</si>
  <si>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</si>
  <si>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</si>
  <si>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</si>
  <si>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</si>
  <si>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</si>
  <si>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</si>
  <si>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</si>
  <si>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</si>
  <si>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</si>
  <si>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</si>
  <si>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</si>
  <si>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</si>
  <si>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</si>
  <si>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</si>
  <si>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</si>
  <si>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</si>
  <si>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</si>
  <si>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</si>
  <si>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</si>
  <si>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</si>
  <si>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</si>
  <si>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</si>
  <si>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</si>
  <si>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</si>
  <si>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</si>
  <si>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</si>
  <si>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</si>
  <si>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</si>
  <si>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</si>
  <si>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</si>
  <si>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</si>
  <si>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</si>
  <si>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</si>
  <si>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</si>
  <si>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</si>
  <si>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</si>
  <si>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</si>
  <si>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</si>
  <si>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</si>
  <si>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</si>
  <si>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</si>
  <si>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</si>
  <si>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</si>
  <si>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</si>
  <si>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</si>
  <si>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</si>
  <si>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</si>
  <si>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</si>
  <si>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</si>
  <si>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</si>
  <si>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</si>
  <si>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</si>
  <si>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</si>
  <si>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</si>
  <si>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</si>
  <si>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</si>
  <si>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</si>
  <si>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</si>
  <si>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</si>
  <si>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</si>
  <si>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</si>
  <si>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</si>
  <si>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</si>
  <si>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</si>
  <si>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</si>
  <si>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</si>
  <si>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</si>
  <si>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</si>
  <si>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</si>
  <si>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</si>
  <si>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</si>
  <si>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</si>
  <si>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</si>
  <si>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</si>
  <si>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</si>
  <si>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</si>
  <si>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</si>
  <si>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</si>
  <si>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</si>
  <si>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</si>
  <si>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</si>
  <si>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</si>
  <si>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</si>
  <si>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</si>
  <si>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</si>
  <si>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</si>
  <si>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</si>
  <si>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</si>
  <si>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</si>
  <si>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</si>
  <si>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</si>
  <si>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</si>
  <si>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</si>
  <si>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</si>
  <si>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</si>
  <si>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</si>
  <si>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</si>
  <si>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</si>
  <si>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</si>
  <si>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</si>
  <si>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</si>
  <si>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</si>
  <si>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</si>
  <si>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</si>
  <si>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</si>
  <si>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</si>
  <si>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</si>
  <si>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</si>
  <si>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</si>
  <si>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</si>
  <si>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</si>
  <si>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</si>
  <si>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</si>
  <si>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</si>
  <si>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</si>
  <si>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</si>
  <si>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</si>
  <si>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</si>
  <si>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</si>
  <si>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</si>
  <si>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</si>
  <si>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</si>
  <si>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</si>
  <si>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</si>
  <si>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</si>
  <si>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</si>
  <si>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</si>
  <si>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</si>
  <si>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</si>
  <si>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</si>
  <si>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</si>
  <si>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</si>
  <si>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</si>
  <si>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</si>
  <si>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</si>
  <si>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</si>
  <si>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</si>
  <si>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</si>
  <si>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</si>
  <si>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</si>
  <si>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</si>
  <si>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</si>
  <si>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</si>
  <si>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</si>
  <si>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</si>
  <si>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</si>
  <si>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</si>
  <si>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</si>
  <si>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</si>
  <si>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</si>
  <si>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</si>
  <si>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</si>
  <si>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</si>
  <si>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</si>
  <si>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</si>
  <si>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</si>
  <si>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</si>
  <si>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</si>
  <si>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</si>
  <si>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</si>
  <si>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</si>
  <si>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</si>
  <si>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</si>
  <si>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</si>
  <si>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</si>
  <si>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</si>
  <si>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</si>
  <si>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</si>
  <si>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</si>
  <si>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</si>
  <si>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</si>
  <si>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</si>
  <si>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</si>
  <si>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</si>
  <si>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</si>
  <si>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</si>
  <si>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</si>
  <si>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</si>
  <si>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</si>
  <si>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</si>
  <si>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</si>
  <si>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</si>
  <si>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</si>
  <si>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</si>
  <si>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</si>
  <si>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</si>
  <si>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</si>
  <si>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</si>
  <si>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</si>
  <si>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</si>
  <si>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</si>
  <si>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</si>
  <si>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</si>
  <si>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</si>
  <si>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</si>
  <si>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</si>
  <si>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</si>
  <si>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</si>
  <si>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</si>
  <si>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</si>
  <si>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</si>
  <si>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</si>
  <si>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</si>
  <si>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</si>
  <si>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</si>
  <si>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</si>
  <si>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</si>
  <si>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</si>
  <si>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</si>
  <si>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</si>
  <si>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</si>
  <si>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</si>
  <si>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</si>
  <si>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</si>
  <si>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</si>
  <si>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</si>
  <si>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</si>
  <si>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</si>
  <si>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</si>
  <si>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</si>
  <si>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</si>
  <si>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</si>
  <si>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</si>
  <si>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</si>
  <si>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</si>
  <si>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</si>
  <si>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</si>
  <si>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</si>
  <si>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</si>
  <si>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</si>
  <si>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</si>
  <si>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</si>
  <si>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</si>
  <si>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</si>
  <si>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</si>
  <si>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</si>
  <si>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</si>
  <si>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</si>
  <si>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</si>
  <si>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</si>
  <si>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</si>
  <si>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</si>
  <si>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</si>
  <si>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</si>
  <si>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</si>
  <si>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</si>
  <si>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</si>
  <si>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</si>
  <si>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</si>
  <si>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</si>
  <si>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</si>
  <si>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</si>
  <si>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</si>
  <si>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</si>
  <si>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</si>
  <si>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</si>
  <si>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</si>
  <si>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</si>
  <si>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</si>
  <si>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</si>
  <si>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</si>
  <si>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</si>
  <si>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</si>
  <si>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</si>
  <si>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</si>
  <si>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</si>
  <si>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</si>
  <si>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</si>
  <si>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</si>
  <si>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</si>
  <si>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</si>
  <si>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</si>
  <si>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</si>
  <si>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</si>
  <si>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</si>
  <si>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</si>
  <si>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</si>
  <si>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</si>
  <si>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</si>
  <si>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</si>
  <si>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</si>
  <si>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</si>
  <si>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</si>
  <si>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</si>
  <si>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</si>
  <si>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</si>
  <si>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</si>
  <si>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</si>
  <si>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</si>
  <si>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</si>
  <si>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</si>
  <si>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</si>
  <si>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</si>
  <si>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</si>
  <si>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</si>
  <si>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</si>
  <si>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</si>
  <si>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</si>
  <si>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</si>
  <si>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</si>
  <si>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</si>
  <si>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</si>
  <si>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</si>
  <si>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</si>
  <si>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</si>
  <si>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</si>
  <si>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</si>
  <si>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</si>
  <si>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</si>
  <si>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</si>
  <si>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</si>
  <si>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</si>
  <si>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</si>
  <si>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</si>
  <si>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</si>
  <si>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</si>
  <si>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</si>
  <si>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</si>
  <si>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</si>
  <si>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</si>
  <si>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</si>
  <si>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</si>
  <si>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</si>
  <si>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</si>
  <si>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</si>
  <si>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</si>
  <si>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</si>
  <si>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</si>
  <si>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</si>
  <si>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</si>
  <si>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</si>
  <si>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</si>
  <si>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</si>
  <si>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</si>
  <si>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</si>
  <si>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</si>
  <si>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</si>
  <si>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</si>
  <si>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</si>
  <si>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</si>
  <si>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</si>
  <si>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</si>
  <si>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</si>
  <si>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</si>
  <si>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</si>
  <si>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</si>
  <si>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</si>
  <si>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</si>
  <si>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</si>
  <si>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</si>
  <si>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</si>
  <si>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</si>
  <si>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</si>
  <si>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</si>
  <si>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</si>
  <si>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</si>
  <si>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</si>
  <si>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</si>
  <si>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</si>
  <si>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</si>
  <si>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</si>
  <si>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</si>
  <si>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</si>
  <si>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</si>
  <si>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</si>
  <si>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</si>
  <si>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</si>
  <si>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</si>
  <si>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</si>
  <si>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</si>
  <si>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</si>
  <si>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</si>
  <si>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</si>
  <si>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</si>
  <si>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</si>
  <si>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</si>
  <si>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</si>
  <si>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</si>
  <si>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</si>
  <si>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</si>
  <si>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</si>
  <si>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</si>
  <si>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</si>
  <si>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</si>
  <si>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</si>
  <si>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</si>
  <si>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</si>
  <si>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</si>
  <si>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</si>
  <si>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</si>
  <si>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</si>
  <si>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</si>
  <si>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</si>
  <si>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</si>
  <si>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</si>
  <si>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</si>
  <si>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</si>
  <si>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</si>
  <si>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</si>
  <si>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</si>
  <si>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</si>
  <si>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</si>
  <si>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</si>
  <si>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</si>
  <si>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</si>
  <si>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</si>
  <si>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</si>
  <si>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</si>
  <si>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</si>
  <si>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</si>
  <si>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</si>
  <si>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</si>
  <si>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</si>
  <si>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</si>
  <si>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</si>
  <si>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</si>
  <si>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</si>
  <si>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</si>
  <si>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</si>
  <si>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</si>
  <si>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</si>
  <si>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</si>
  <si>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</si>
  <si>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</si>
  <si>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</si>
  <si>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</si>
  <si>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</si>
  <si>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</si>
  <si>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</si>
  <si>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</si>
  <si>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</si>
  <si>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</si>
  <si>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</si>
  <si>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</si>
  <si>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</si>
  <si>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</si>
  <si>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</si>
  <si>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</si>
  <si>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</si>
  <si>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</si>
  <si>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</si>
  <si>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</si>
  <si>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</si>
  <si>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</si>
  <si>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</si>
  <si>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</si>
  <si>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</si>
  <si>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</si>
  <si>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</si>
  <si>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</si>
  <si>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</si>
  <si>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</si>
  <si>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</si>
  <si>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</si>
  <si>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</si>
  <si>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</si>
  <si>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</si>
  <si>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</si>
  <si>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</si>
  <si>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</si>
  <si>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</si>
  <si>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</si>
  <si>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</si>
  <si>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</si>
  <si>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</si>
  <si>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</si>
  <si>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</si>
  <si>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</si>
  <si>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</si>
  <si>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</si>
  <si>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</si>
  <si>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</si>
  <si>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</si>
  <si>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</si>
  <si>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</si>
  <si>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</si>
  <si>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</si>
  <si>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</si>
  <si>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</si>
  <si>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</si>
  <si>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</si>
  <si>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</si>
  <si>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</si>
  <si>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</si>
  <si>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</si>
  <si>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</si>
  <si>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</si>
  <si>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</si>
  <si>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</si>
  <si>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</si>
  <si>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</si>
  <si>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</si>
  <si>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</si>
  <si>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</si>
  <si>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</si>
  <si>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</si>
  <si>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</si>
  <si>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</si>
  <si>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</si>
  <si>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</si>
  <si>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</si>
  <si>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</si>
  <si>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</si>
  <si>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</si>
  <si>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</si>
  <si>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</si>
  <si>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</si>
  <si>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</si>
  <si>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</si>
  <si>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</si>
  <si>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</si>
  <si>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</si>
  <si>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</si>
  <si>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</si>
  <si>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</si>
  <si>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</si>
  <si>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</si>
  <si>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</si>
  <si>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</si>
  <si>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</si>
  <si>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</si>
  <si>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</si>
  <si>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</si>
  <si>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</si>
  <si>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</si>
  <si>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</si>
  <si>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</si>
  <si>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</si>
  <si>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</si>
  <si>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</si>
  <si>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</si>
  <si>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</si>
  <si>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</si>
  <si>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</si>
  <si>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</si>
  <si>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</si>
  <si>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</si>
  <si>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</si>
  <si>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</si>
  <si>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</si>
  <si>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</si>
  <si>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</si>
  <si>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</si>
  <si>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</si>
  <si>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</si>
  <si>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</si>
  <si>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</si>
  <si>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</si>
  <si>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</si>
  <si>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</si>
  <si>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</si>
  <si>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</si>
  <si>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</si>
  <si>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</si>
  <si>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</si>
  <si>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</si>
  <si>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</si>
  <si>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</si>
  <si>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</si>
  <si>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</si>
  <si>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</si>
  <si>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</si>
  <si>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</si>
  <si>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</si>
  <si>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</si>
  <si>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</si>
  <si>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</si>
  <si>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</si>
  <si>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</si>
  <si>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</si>
  <si>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</si>
  <si>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</si>
  <si>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</si>
  <si>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</si>
  <si>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</si>
  <si>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</si>
  <si>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</si>
  <si>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</si>
  <si>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</si>
  <si>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</si>
  <si>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</si>
  <si>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</si>
  <si>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</si>
  <si>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</si>
  <si>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</si>
  <si>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</si>
  <si>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</si>
  <si>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</si>
  <si>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</si>
  <si>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</si>
  <si>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</si>
  <si>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</si>
  <si>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</si>
  <si>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</si>
  <si>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</si>
  <si>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</si>
  <si>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</si>
  <si>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</si>
  <si>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</si>
  <si>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</si>
  <si>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</si>
  <si>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</si>
  <si>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</si>
  <si>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</si>
  <si>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</si>
  <si>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</si>
  <si>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</si>
  <si>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</si>
  <si>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</si>
  <si>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</si>
  <si>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</si>
  <si>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</si>
  <si>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</si>
  <si>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</si>
  <si>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</si>
  <si>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</si>
  <si>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</si>
  <si>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</si>
  <si>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</si>
  <si>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</si>
  <si>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</si>
  <si>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</si>
  <si>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</si>
  <si>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</si>
  <si>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</si>
  <si>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</si>
  <si>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</si>
  <si>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</si>
  <si>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</si>
  <si>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</si>
  <si>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</si>
  <si>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</si>
  <si>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</si>
  <si>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</si>
  <si>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</si>
  <si>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</si>
  <si>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</si>
  <si>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</si>
  <si>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</si>
  <si>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</si>
  <si>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</si>
  <si>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</si>
  <si>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</si>
  <si>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</si>
  <si>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</si>
  <si>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</si>
  <si>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</si>
  <si>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</si>
  <si>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</si>
  <si>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</si>
  <si>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</si>
  <si>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</si>
  <si>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</si>
  <si>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</si>
  <si>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</si>
  <si>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</si>
  <si>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</si>
  <si>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</si>
  <si>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</si>
  <si>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</si>
  <si>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</si>
  <si>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</si>
  <si>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</si>
  <si>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</si>
  <si>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</si>
  <si>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</si>
  <si>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</si>
  <si>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</si>
  <si>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</si>
  <si>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</si>
  <si>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</si>
  <si>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</si>
  <si>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</si>
  <si>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</si>
  <si>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</si>
  <si>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</si>
  <si>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</si>
  <si>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</si>
  <si>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</si>
  <si>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</si>
  <si>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</si>
  <si>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</si>
  <si>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</si>
  <si>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</si>
  <si>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</si>
  <si>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</si>
  <si>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</si>
  <si>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</si>
  <si>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</si>
  <si>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</si>
  <si>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</si>
  <si>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</si>
  <si>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</si>
  <si>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</si>
  <si>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</si>
  <si>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</si>
  <si>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</si>
  <si>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</si>
  <si>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</si>
  <si>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</si>
  <si>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</si>
  <si>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</si>
  <si>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</si>
  <si>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</si>
  <si>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</si>
  <si>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</si>
  <si>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</si>
  <si>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</si>
  <si>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</si>
  <si>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</si>
  <si>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</si>
  <si>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</si>
  <si>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</si>
  <si>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</si>
  <si>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</si>
  <si>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</si>
  <si>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</si>
  <si>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</si>
  <si>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</si>
  <si>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</si>
  <si>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</si>
  <si>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</si>
  <si>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</si>
  <si>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</si>
  <si>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</si>
  <si>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</si>
  <si>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</si>
  <si>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</si>
  <si>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</si>
  <si>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</si>
  <si>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</si>
  <si>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</si>
  <si>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</si>
  <si>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</si>
  <si>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</si>
  <si>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</si>
  <si>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</si>
  <si>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</si>
  <si>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</si>
  <si>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</si>
  <si>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</si>
  <si>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</si>
  <si>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</si>
  <si>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</si>
  <si>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</si>
  <si>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</si>
  <si>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</si>
  <si>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</si>
  <si>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</si>
  <si>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</si>
  <si>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</si>
  <si>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</si>
  <si>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</si>
  <si>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</si>
  <si>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</si>
  <si>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</si>
  <si>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</si>
  <si>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</si>
  <si>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</si>
  <si>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</si>
  <si>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</si>
  <si>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</si>
  <si>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</si>
  <si>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</si>
  <si>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</si>
  <si>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</si>
  <si>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</si>
  <si>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</si>
  <si>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</si>
  <si>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</si>
  <si>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</si>
  <si>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</si>
  <si>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</si>
  <si>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</si>
  <si>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</si>
  <si>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</si>
  <si>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</si>
  <si>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</si>
  <si>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</si>
  <si>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</si>
  <si>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</si>
  <si>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</si>
  <si>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</si>
  <si>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</si>
  <si>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</si>
  <si>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</si>
  <si>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</si>
  <si>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</si>
  <si>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</si>
  <si>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</si>
  <si>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</si>
  <si>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</si>
  <si>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</si>
  <si>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</si>
  <si>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</si>
  <si>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</si>
  <si>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</si>
  <si>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</si>
  <si>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</si>
  <si>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</si>
  <si>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</si>
  <si>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</si>
  <si>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</si>
  <si>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</si>
  <si>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</si>
  <si>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</si>
  <si>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</si>
  <si>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</si>
  <si>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</si>
  <si>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</si>
  <si>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</si>
  <si>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</si>
  <si>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</si>
  <si>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</si>
  <si>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</si>
  <si>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</si>
  <si>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</si>
  <si>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</si>
  <si>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</si>
  <si>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</si>
  <si>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</si>
  <si>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</si>
  <si>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</si>
  <si>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</si>
  <si>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</si>
  <si>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</si>
  <si>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</si>
  <si>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</si>
  <si>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</si>
  <si>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</si>
  <si>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</si>
  <si>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</si>
  <si>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</si>
  <si>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</si>
  <si>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</si>
  <si>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</si>
  <si>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</si>
  <si>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</si>
  <si>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</si>
  <si>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</si>
  <si>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</si>
  <si>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</si>
  <si>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</si>
  <si>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</si>
  <si>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</si>
  <si>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</si>
  <si>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</si>
  <si>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</si>
  <si>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</si>
  <si>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</si>
  <si>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</si>
  <si>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</si>
  <si>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</si>
  <si>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</si>
  <si>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</si>
  <si>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</si>
  <si>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</si>
  <si>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</si>
  <si>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</si>
  <si>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</si>
  <si>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</si>
  <si>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</si>
  <si>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</si>
  <si>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</si>
  <si>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</si>
  <si>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</si>
  <si>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</si>
  <si>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</si>
  <si>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</si>
  <si>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</si>
  <si>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</si>
  <si>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</si>
  <si>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</si>
  <si>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</si>
  <si>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</si>
  <si>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</si>
  <si>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</si>
  <si>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</si>
  <si>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</si>
  <si>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</si>
  <si>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</si>
  <si>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</si>
  <si>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</si>
  <si>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</si>
  <si>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</si>
  <si>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</si>
  <si>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</si>
  <si>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</si>
  <si>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</si>
  <si>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</si>
  <si>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</si>
  <si>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</si>
  <si>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</si>
  <si>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</si>
  <si>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</si>
  <si>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</si>
  <si>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</si>
  <si>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</si>
  <si>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</si>
  <si>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</si>
  <si>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</si>
  <si>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</si>
  <si>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</si>
  <si>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</si>
  <si>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</si>
  <si>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</si>
  <si>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</si>
  <si>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</si>
  <si>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</si>
  <si>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</si>
  <si>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</si>
  <si>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</si>
  <si>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</si>
  <si>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</si>
  <si>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</si>
  <si>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</si>
  <si>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</si>
  <si>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</si>
  <si>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</si>
  <si>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</si>
  <si>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</si>
  <si>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</si>
  <si>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</si>
  <si>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</si>
  <si>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</si>
  <si>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</si>
  <si>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</si>
  <si>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</si>
  <si>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</si>
  <si>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</si>
  <si>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</si>
  <si>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</si>
  <si>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</si>
  <si>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</si>
  <si>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</si>
  <si>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</si>
  <si>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</si>
  <si>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</si>
  <si>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</si>
  <si>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</si>
  <si>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</si>
  <si>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</si>
  <si>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</si>
  <si>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</si>
  <si>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</si>
  <si>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</si>
  <si>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</si>
  <si>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</si>
  <si>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</si>
  <si>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</si>
  <si>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</si>
  <si>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</si>
  <si>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</si>
  <si>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</si>
  <si>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</si>
  <si>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</si>
  <si>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</si>
  <si>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</si>
  <si>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</si>
  <si>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</si>
  <si>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</si>
  <si>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</si>
  <si>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</si>
  <si>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</si>
  <si>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</si>
  <si>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</si>
  <si>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</si>
  <si>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</si>
  <si>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</si>
  <si>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</si>
  <si>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</si>
  <si>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</si>
  <si>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</si>
  <si>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</si>
  <si>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</si>
  <si>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</si>
  <si>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</si>
  <si>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</si>
  <si>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</si>
  <si>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</si>
  <si>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</si>
  <si>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</si>
  <si>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</si>
  <si>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</si>
  <si>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</si>
  <si>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</si>
  <si>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</si>
  <si>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</si>
  <si>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</si>
  <si>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</si>
  <si>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</si>
  <si>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</si>
  <si>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</si>
  <si>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</si>
  <si>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</si>
  <si>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</si>
  <si>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</si>
  <si>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</si>
  <si>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</si>
  <si>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</si>
  <si>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</si>
  <si>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</si>
  <si>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</si>
  <si>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</si>
  <si>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</si>
  <si>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</si>
  <si>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</si>
  <si>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</si>
  <si>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</si>
  <si>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</si>
  <si>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</si>
  <si>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</si>
  <si>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</si>
  <si>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</si>
  <si>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</si>
  <si>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</si>
  <si>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</si>
  <si>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</si>
  <si>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</si>
  <si>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</si>
  <si>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</si>
  <si>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</si>
  <si>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</si>
  <si>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</si>
  <si>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</si>
  <si>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</si>
  <si>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</si>
  <si>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</si>
  <si>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</si>
  <si>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</si>
  <si>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</si>
  <si>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</si>
  <si>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</si>
  <si>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</si>
  <si>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</si>
  <si>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</si>
  <si>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</si>
  <si>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</si>
  <si>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</si>
  <si>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</si>
  <si>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</si>
  <si>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</si>
  <si>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</si>
  <si>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</si>
  <si>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</si>
  <si>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</si>
  <si>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</si>
  <si>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</si>
  <si>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</si>
  <si>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</si>
  <si>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</si>
  <si>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</si>
  <si>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</si>
  <si>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</si>
  <si>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</si>
  <si>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</si>
  <si>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</si>
  <si>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</si>
  <si>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</si>
  <si>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</si>
  <si>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</si>
  <si>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</si>
  <si>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</si>
  <si>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</si>
  <si>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</si>
  <si>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</si>
  <si>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</si>
  <si>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</si>
  <si>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</si>
  <si>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</si>
  <si>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</si>
  <si>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</si>
  <si>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</si>
  <si>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</si>
  <si>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</si>
  <si>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</si>
  <si>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</si>
  <si>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</si>
  <si>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</si>
  <si>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</si>
  <si>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</si>
  <si>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</si>
  <si>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</si>
  <si>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</si>
  <si>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</si>
  <si>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</si>
  <si>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</si>
  <si>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</si>
  <si>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</si>
  <si>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</si>
  <si>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</si>
  <si>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</si>
  <si>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</si>
  <si>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</si>
  <si>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</si>
  <si>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</si>
  <si>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</si>
  <si>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</si>
  <si>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</si>
  <si>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</si>
  <si>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</si>
  <si>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</si>
  <si>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</si>
  <si>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</si>
  <si>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</si>
  <si>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</si>
  <si>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</si>
  <si>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</si>
  <si>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</si>
  <si>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</si>
  <si>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</si>
  <si>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</si>
  <si>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</si>
  <si>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</si>
  <si>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</si>
  <si>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</si>
  <si>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</si>
  <si>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</si>
  <si>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</si>
  <si>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</si>
  <si>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</si>
  <si>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</si>
  <si>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</si>
  <si>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</si>
  <si>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</si>
  <si>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</si>
  <si>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</si>
  <si>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</si>
  <si>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</si>
  <si>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</si>
  <si>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</si>
  <si>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</si>
  <si>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</si>
  <si>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</si>
  <si>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</si>
  <si>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</si>
  <si>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</si>
  <si>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</si>
  <si>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</si>
  <si>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</si>
  <si>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</si>
  <si>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</si>
  <si>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</si>
  <si>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</si>
  <si>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</si>
  <si>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</si>
  <si>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</si>
  <si>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</si>
  <si>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</si>
  <si>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</si>
  <si>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</si>
  <si>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</si>
  <si>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</si>
  <si>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</si>
  <si>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</si>
  <si>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</si>
  <si>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</si>
  <si>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</si>
  <si>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</si>
  <si>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</si>
  <si>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</si>
  <si>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</si>
  <si>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</si>
  <si>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</si>
  <si>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</si>
  <si>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</si>
  <si>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</si>
  <si>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</si>
  <si>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</si>
  <si>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</si>
  <si>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</si>
  <si>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</si>
  <si>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</si>
  <si>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</si>
  <si>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</si>
  <si>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</si>
  <si>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</si>
  <si>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</si>
  <si>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</si>
  <si>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</si>
  <si>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</si>
  <si>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</si>
  <si>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</si>
  <si>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</si>
  <si>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</si>
  <si>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</si>
  <si>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</si>
  <si>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</si>
  <si>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</si>
  <si>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</si>
  <si>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</si>
  <si>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</si>
  <si>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</si>
  <si>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</si>
  <si>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</si>
  <si>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</si>
  <si>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</si>
  <si>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</si>
  <si>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</si>
  <si>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</si>
  <si>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</si>
  <si>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</si>
  <si>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</si>
  <si>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</si>
  <si>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</si>
  <si>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</si>
  <si>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</si>
  <si>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</si>
  <si>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</si>
  <si>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</si>
  <si>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</si>
  <si>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</si>
  <si>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</si>
  <si>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</si>
  <si>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</si>
  <si>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</si>
  <si>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</si>
  <si>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</si>
  <si>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</si>
  <si>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</si>
  <si>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</si>
  <si>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</si>
  <si>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</si>
  <si>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</si>
  <si>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</si>
  <si>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</si>
  <si>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</si>
  <si>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</si>
  <si>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</si>
  <si>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</si>
  <si>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</si>
  <si>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</si>
  <si>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</si>
  <si>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</si>
  <si>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</si>
  <si>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</si>
  <si>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</si>
  <si>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</si>
  <si>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</si>
  <si>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</si>
  <si>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</si>
  <si>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</si>
  <si>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</si>
  <si>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</si>
  <si>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</si>
  <si>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</si>
  <si>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</si>
  <si>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</si>
  <si>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</si>
  <si>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</si>
  <si>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</si>
  <si>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</si>
  <si>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</si>
  <si>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</si>
  <si>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</si>
  <si>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</si>
  <si>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</si>
  <si>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</si>
  <si>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</si>
  <si>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</si>
  <si>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</si>
  <si>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</si>
  <si>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</si>
  <si>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</si>
  <si>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</si>
  <si>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</si>
  <si>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</si>
  <si>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</si>
  <si>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</si>
  <si>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</si>
  <si>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</si>
  <si>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</si>
  <si>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</si>
  <si>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</si>
  <si>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</si>
  <si>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</si>
  <si>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</si>
  <si>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</si>
  <si>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</si>
  <si>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</si>
  <si>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</si>
  <si>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</si>
  <si>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</si>
  <si>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</si>
  <si>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</si>
  <si>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</si>
  <si>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</si>
  <si>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</si>
  <si>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</si>
  <si>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</si>
  <si>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</si>
  <si>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</si>
  <si>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</si>
  <si>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</si>
  <si>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</si>
  <si>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</si>
  <si>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</si>
  <si>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</si>
  <si>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</si>
  <si>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</si>
  <si>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</si>
  <si>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</si>
  <si>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</si>
  <si>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</si>
  <si>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</si>
  <si>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</si>
  <si>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</si>
  <si>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</si>
  <si>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</si>
  <si>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</si>
  <si>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</si>
  <si>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</si>
  <si>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</si>
  <si>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</si>
  <si>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</si>
  <si>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</si>
  <si>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</si>
  <si>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</si>
  <si>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</si>
  <si>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</si>
  <si>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</si>
  <si>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</si>
  <si>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</si>
  <si>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</si>
  <si>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</si>
  <si>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</si>
  <si>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</si>
  <si>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</si>
  <si>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</si>
  <si>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</si>
  <si>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</si>
  <si>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</si>
  <si>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</si>
  <si>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</si>
  <si>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</si>
  <si>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</si>
  <si>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</si>
  <si>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</si>
  <si>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</si>
  <si>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</si>
  <si>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</si>
  <si>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</si>
  <si>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</si>
  <si>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</si>
  <si>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</si>
  <si>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</si>
  <si>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</si>
  <si>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</si>
  <si>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</si>
  <si>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</si>
  <si>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</si>
  <si>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</si>
  <si>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</si>
  <si>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</si>
  <si>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</si>
  <si>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</si>
  <si>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</si>
  <si>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</si>
  <si>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</si>
  <si>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</si>
  <si>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</si>
  <si>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</si>
  <si>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</si>
  <si>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</si>
  <si>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</si>
  <si>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</si>
  <si>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</si>
  <si>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</si>
  <si>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</si>
  <si>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</si>
  <si>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</si>
  <si>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</si>
  <si>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</si>
  <si>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</si>
  <si>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</si>
  <si>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</si>
  <si>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</si>
  <si>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</si>
  <si>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</si>
  <si>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</si>
  <si>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</si>
  <si>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</si>
  <si>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</si>
  <si>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</si>
  <si>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</si>
  <si>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</si>
  <si>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</si>
  <si>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</si>
  <si>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</si>
  <si>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</si>
  <si>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</si>
  <si>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</si>
  <si>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</si>
  <si>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</si>
  <si>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</si>
  <si>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</si>
  <si>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</si>
  <si>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</si>
  <si>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</si>
  <si>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</si>
  <si>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</si>
  <si>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</si>
  <si>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</si>
  <si>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</si>
  <si>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</si>
  <si>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</si>
  <si>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</si>
  <si>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</si>
  <si>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</si>
  <si>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</si>
  <si>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</si>
  <si>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</si>
  <si>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</si>
  <si>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</si>
  <si>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</si>
  <si>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</si>
  <si>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</si>
  <si>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</si>
  <si>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</si>
  <si>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</si>
  <si>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</si>
  <si>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</si>
  <si>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</si>
  <si>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</si>
  <si>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</si>
  <si>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</si>
  <si>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</si>
  <si>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</si>
  <si>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</si>
  <si>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</si>
  <si>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</si>
  <si>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</si>
  <si>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</si>
  <si>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</si>
  <si>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</si>
  <si>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</si>
  <si>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</si>
  <si>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</si>
  <si>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</si>
  <si>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</si>
  <si>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</si>
  <si>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</si>
  <si>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</si>
  <si>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</si>
  <si>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</si>
  <si>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</si>
  <si>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</si>
  <si>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</si>
  <si>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</si>
  <si>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</si>
  <si>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</si>
  <si>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</si>
  <si>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</si>
  <si>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</si>
  <si>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</si>
  <si>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</si>
  <si>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</si>
  <si>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</si>
  <si>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</si>
  <si>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</si>
  <si>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</si>
  <si>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</si>
  <si>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</si>
  <si>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</si>
  <si>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</si>
  <si>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</si>
  <si>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</si>
  <si>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</si>
  <si>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</si>
  <si>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</si>
  <si>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</si>
  <si>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</si>
  <si>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</si>
  <si>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</si>
  <si>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</si>
  <si>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</si>
  <si>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</si>
  <si>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</si>
  <si>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</si>
  <si>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</si>
  <si>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</si>
  <si>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</si>
  <si>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</si>
  <si>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</si>
  <si>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</si>
  <si>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</si>
  <si>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</si>
  <si>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</si>
  <si>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</si>
  <si>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</si>
  <si>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</si>
  <si>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</si>
  <si>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</si>
  <si>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</si>
  <si>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</si>
  <si>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</si>
  <si>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</si>
  <si>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</si>
  <si>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</si>
  <si>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</si>
  <si>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</si>
  <si>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</si>
  <si>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</si>
  <si>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</si>
  <si>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</si>
  <si>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</si>
  <si>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</si>
  <si>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</si>
  <si>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</si>
  <si>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</si>
  <si>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</si>
  <si>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</si>
  <si>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</si>
  <si>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</si>
  <si>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</si>
  <si>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</si>
  <si>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</si>
  <si>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</si>
  <si>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</si>
  <si>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</si>
  <si>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</si>
  <si>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</si>
  <si>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</si>
  <si>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</si>
  <si>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</si>
  <si>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</si>
  <si>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</si>
  <si>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</si>
  <si>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</si>
  <si>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</si>
  <si>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</si>
  <si>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</si>
  <si>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</si>
  <si>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</si>
  <si>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</si>
  <si>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</si>
  <si>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</si>
  <si>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</si>
  <si>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</si>
  <si>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</si>
  <si>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</si>
  <si>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</si>
  <si>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</si>
  <si>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</si>
  <si>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</si>
  <si>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</si>
  <si>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</si>
  <si>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</si>
  <si>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</si>
  <si>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</si>
  <si>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</si>
  <si>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</si>
  <si>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</si>
  <si>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</si>
  <si>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</si>
  <si>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</si>
  <si>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</si>
  <si>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</si>
  <si>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</si>
  <si>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</si>
  <si>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</si>
  <si>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</si>
  <si>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</si>
  <si>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</si>
  <si>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</si>
  <si>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</si>
  <si>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</si>
  <si>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</si>
  <si>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</si>
  <si>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</si>
  <si>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</si>
  <si>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</si>
  <si>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</si>
  <si>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</si>
  <si>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</si>
  <si>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</si>
  <si>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</si>
  <si>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</si>
  <si>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</si>
  <si>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</si>
  <si>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</si>
  <si>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</si>
  <si>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</si>
  <si>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</si>
  <si>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</si>
  <si>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</si>
  <si>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</si>
  <si>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</si>
  <si>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</si>
  <si>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</si>
  <si>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</si>
  <si>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</si>
  <si>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</si>
  <si>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</si>
  <si>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</si>
  <si>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</si>
  <si>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</si>
  <si>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</si>
  <si>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</si>
  <si>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</si>
  <si>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</si>
  <si>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</si>
  <si>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</si>
  <si>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</si>
  <si>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</si>
  <si>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</si>
  <si>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</si>
  <si>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</si>
  <si>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</si>
  <si>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</si>
  <si>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</si>
  <si>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</si>
  <si>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</si>
  <si>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</si>
  <si>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</si>
  <si>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</si>
  <si>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</si>
  <si>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</si>
  <si>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</si>
  <si>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</si>
  <si>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</si>
  <si>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</si>
  <si>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</si>
  <si>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</si>
  <si>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</si>
  <si>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</si>
  <si>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</si>
  <si>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</si>
  <si>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</si>
  <si>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</si>
  <si>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</si>
  <si>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</si>
  <si>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</si>
  <si>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</si>
  <si>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</si>
  <si>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</si>
  <si>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</si>
  <si>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</si>
  <si>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</si>
  <si>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</si>
  <si>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</si>
  <si>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</si>
  <si>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</si>
  <si>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</si>
  <si>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</si>
  <si>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</si>
  <si>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</si>
  <si>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</si>
  <si>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</si>
  <si>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</si>
  <si>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</si>
  <si>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</si>
  <si>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</si>
  <si>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</si>
  <si>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</si>
  <si>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</si>
  <si>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</si>
  <si>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</si>
  <si>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</si>
  <si>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</si>
  <si>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</si>
  <si>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</si>
  <si>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</si>
  <si>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</si>
  <si>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</si>
  <si>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</si>
  <si>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</si>
  <si>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</si>
  <si>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</si>
  <si>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</si>
  <si>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</si>
  <si>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</si>
  <si>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</si>
  <si>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</si>
  <si>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</si>
  <si>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</si>
  <si>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</si>
  <si>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</si>
  <si>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</si>
  <si>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</si>
  <si>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</si>
  <si>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</si>
  <si>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</si>
  <si>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</si>
  <si>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</si>
  <si>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</si>
  <si>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</si>
  <si>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</si>
  <si>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</si>
  <si>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</si>
  <si>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</si>
  <si>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</si>
  <si>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</si>
  <si>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</si>
  <si>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</si>
  <si>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</si>
  <si>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</si>
  <si>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</si>
  <si>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</si>
  <si>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</si>
  <si>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</si>
  <si>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</si>
  <si>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</si>
  <si>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</si>
  <si>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</si>
  <si>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</si>
  <si>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</si>
  <si>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</si>
  <si>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</si>
  <si>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</si>
  <si>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</si>
  <si>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</si>
  <si>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</si>
  <si>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</si>
  <si>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</si>
  <si>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</si>
  <si>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</si>
  <si>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</si>
  <si>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</si>
  <si>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</si>
  <si>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</si>
  <si>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</si>
  <si>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</si>
  <si>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</si>
  <si>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</si>
  <si>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</si>
  <si>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</si>
  <si>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</si>
  <si>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</si>
  <si>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</si>
  <si>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</si>
  <si>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</si>
  <si>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</si>
  <si>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</si>
  <si>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</si>
  <si>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</si>
  <si>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</si>
  <si>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</si>
  <si>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</si>
  <si>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</si>
  <si>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</si>
  <si>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</si>
  <si>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</si>
  <si>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</si>
  <si>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</si>
  <si>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</si>
  <si>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</si>
  <si>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</si>
  <si>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</si>
  <si>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</si>
  <si>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</si>
  <si>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</si>
  <si>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</si>
  <si>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</si>
  <si>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</si>
  <si>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</si>
  <si>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</si>
  <si>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</si>
  <si>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</si>
  <si>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</si>
  <si>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</si>
  <si>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</si>
  <si>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</si>
  <si>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</si>
  <si>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</si>
  <si>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</si>
  <si>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</si>
  <si>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</si>
  <si>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</si>
  <si>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</si>
  <si>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</si>
  <si>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</si>
  <si>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</si>
  <si>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</si>
  <si>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</si>
  <si>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</si>
  <si>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</si>
  <si>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</si>
  <si>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</si>
  <si>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</si>
  <si>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</si>
  <si>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</si>
  <si>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</si>
  <si>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</si>
  <si>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</si>
  <si>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</si>
  <si>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</si>
  <si>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</si>
  <si>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</si>
  <si>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</si>
  <si>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</si>
  <si>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</si>
  <si>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</si>
  <si>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</si>
  <si>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</si>
  <si>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</si>
  <si>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</si>
  <si>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</si>
  <si>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</si>
  <si>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</si>
  <si>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</si>
  <si>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</si>
  <si>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</si>
  <si>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</si>
  <si>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</si>
  <si>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</si>
  <si>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</si>
  <si>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</si>
  <si>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</si>
  <si>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</si>
  <si>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</si>
  <si>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</si>
  <si>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</si>
  <si>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</si>
  <si>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</si>
  <si>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</si>
  <si>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</si>
  <si>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</si>
  <si>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</si>
  <si>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</si>
  <si>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</si>
  <si>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</si>
  <si>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</si>
  <si>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</si>
  <si>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</si>
  <si>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</si>
  <si>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</si>
  <si>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</si>
  <si>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</si>
  <si>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</si>
  <si>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</si>
  <si>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</si>
  <si>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</si>
  <si>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</si>
  <si>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</si>
  <si>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</si>
  <si>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</si>
  <si>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</si>
  <si>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</si>
  <si>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</si>
  <si>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</si>
  <si>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</si>
  <si>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</si>
  <si>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</si>
  <si>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</si>
  <si>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</si>
  <si>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</si>
  <si>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</si>
  <si>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</si>
  <si>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</si>
  <si>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</si>
  <si>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</si>
  <si>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</si>
  <si>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</si>
  <si>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</si>
  <si>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</si>
  <si>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</si>
  <si>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</si>
  <si>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</si>
  <si>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</si>
  <si>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</si>
  <si>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</si>
  <si>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</si>
  <si>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</si>
  <si>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</si>
  <si>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</si>
  <si>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</si>
  <si>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</si>
  <si>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</si>
  <si>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</si>
  <si>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</si>
  <si>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</si>
  <si>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</si>
  <si>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</si>
  <si>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</si>
  <si>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</si>
  <si>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</si>
  <si>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</si>
  <si>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</si>
  <si>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</si>
  <si>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</si>
  <si>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</si>
  <si>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</si>
  <si>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</si>
  <si>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</si>
  <si>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</si>
  <si>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</si>
  <si>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</si>
  <si>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</si>
  <si>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</si>
  <si>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</si>
  <si>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</si>
  <si>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</si>
  <si>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</si>
  <si>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</si>
  <si>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</si>
  <si>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</si>
  <si>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</si>
  <si>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</si>
  <si>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</si>
  <si>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</si>
  <si>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</si>
  <si>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</si>
  <si>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</si>
  <si>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</si>
  <si>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</si>
  <si>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</si>
  <si>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</si>
  <si>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</si>
  <si>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</si>
  <si>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</si>
  <si>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</si>
  <si>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</si>
  <si>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</si>
  <si>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</si>
  <si>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</si>
  <si>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</si>
  <si>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</si>
  <si>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</si>
  <si>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</si>
  <si>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</si>
  <si>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</si>
  <si>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</si>
  <si>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</si>
  <si>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</si>
  <si>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</si>
  <si>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</si>
  <si>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</si>
  <si>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</si>
  <si>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</si>
  <si>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</si>
  <si>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</si>
  <si>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</si>
  <si>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</si>
  <si>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</si>
  <si>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</si>
  <si>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</si>
  <si>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</si>
  <si>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</si>
  <si>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</si>
  <si>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</si>
  <si>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</si>
  <si>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</si>
  <si>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</si>
  <si>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</si>
  <si>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</si>
  <si>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</si>
  <si>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</si>
  <si>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</si>
  <si>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</si>
  <si>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</si>
  <si>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</si>
  <si>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</si>
  <si>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</si>
  <si>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</si>
  <si>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</si>
  <si>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</si>
  <si>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</si>
  <si>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</si>
  <si>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</si>
  <si>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</si>
  <si>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</si>
  <si>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</si>
  <si>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</si>
  <si>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</si>
  <si>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</si>
  <si>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</si>
  <si>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</si>
  <si>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</si>
  <si>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</si>
  <si>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</si>
  <si>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</si>
  <si>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</si>
  <si>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</si>
  <si>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</si>
  <si>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</si>
  <si>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</si>
  <si>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</si>
  <si>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</si>
  <si>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</si>
  <si>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</si>
  <si>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</si>
  <si>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</si>
  <si>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</si>
  <si>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</si>
  <si>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</si>
  <si>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</si>
  <si>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</si>
  <si>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</si>
  <si>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</si>
  <si>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</si>
  <si>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</si>
  <si>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</si>
  <si>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</si>
  <si>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</si>
  <si>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</si>
  <si>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</si>
  <si>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</si>
  <si>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</si>
  <si>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</si>
  <si>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</si>
  <si>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</si>
  <si>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</si>
  <si>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</si>
  <si>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</si>
  <si>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</si>
  <si>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</si>
  <si>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</si>
  <si>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</si>
  <si>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</si>
  <si>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</si>
  <si>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</si>
  <si>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</si>
  <si>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</si>
  <si>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</si>
  <si>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</si>
  <si>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</si>
  <si>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</si>
  <si>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</si>
  <si>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</si>
  <si>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</si>
  <si>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</si>
  <si>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</si>
  <si>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</si>
  <si>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</si>
  <si>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</si>
  <si>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</si>
  <si>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</si>
  <si>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</si>
  <si>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</si>
  <si>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</si>
  <si>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</si>
  <si>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</si>
  <si>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</si>
  <si>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</si>
  <si>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</si>
  <si>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</si>
  <si>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</si>
  <si>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</si>
  <si>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</si>
  <si>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</si>
  <si>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</si>
  <si>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</si>
  <si>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</si>
  <si>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</si>
  <si>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</si>
  <si>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</si>
  <si>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</si>
  <si>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</si>
  <si>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</si>
  <si>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</si>
  <si>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</si>
  <si>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</si>
  <si>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</si>
  <si>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</si>
  <si>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</si>
  <si>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</si>
  <si>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</si>
  <si>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</si>
  <si>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</si>
  <si>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</si>
  <si>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</si>
  <si>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</si>
  <si>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</si>
  <si>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</si>
  <si>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</si>
  <si>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</si>
  <si>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</si>
  <si>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</si>
  <si>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</si>
  <si>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</si>
  <si>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</si>
  <si>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</si>
  <si>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</si>
  <si>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</si>
  <si>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</si>
  <si>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</si>
  <si>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</si>
  <si>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</si>
  <si>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</si>
  <si>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</si>
  <si>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</si>
  <si>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</si>
  <si>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</si>
  <si>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</si>
  <si>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</si>
  <si>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</si>
  <si>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</si>
  <si>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</si>
  <si>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</si>
  <si>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</si>
  <si>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</si>
  <si>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</si>
  <si>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</si>
  <si>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</si>
  <si>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</si>
  <si>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</si>
  <si>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</si>
  <si>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</si>
  <si>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</si>
  <si>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</si>
  <si>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</si>
  <si>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</si>
  <si>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</si>
  <si>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</si>
  <si>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</si>
  <si>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</si>
  <si>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</si>
  <si>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</si>
  <si>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</si>
  <si>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</si>
  <si>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</si>
  <si>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</si>
  <si>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</si>
  <si>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</si>
  <si>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</si>
  <si>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</si>
  <si>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</si>
  <si>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</si>
  <si>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</si>
  <si>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</si>
  <si>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</si>
  <si>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</si>
  <si>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</si>
  <si>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</si>
  <si>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</si>
  <si>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</si>
  <si>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</si>
  <si>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</si>
  <si>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</si>
  <si>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</si>
  <si>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</si>
  <si>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</si>
  <si>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</si>
  <si>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</si>
  <si>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</si>
  <si>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</si>
  <si>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</si>
  <si>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</si>
  <si>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</si>
  <si>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</si>
  <si>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</si>
  <si>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</si>
  <si>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</si>
  <si>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</si>
  <si>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</si>
  <si>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</si>
  <si>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</si>
  <si>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</si>
  <si>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</si>
  <si>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</si>
  <si>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</si>
  <si>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</si>
  <si>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</si>
  <si>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</si>
  <si>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</si>
  <si>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</si>
  <si>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</si>
  <si>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</si>
  <si>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</si>
  <si>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</si>
  <si>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</si>
  <si>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</si>
  <si>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</si>
  <si>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</si>
  <si>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</si>
  <si>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</si>
  <si>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</si>
  <si>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</si>
  <si>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</si>
  <si>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</si>
  <si>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</si>
  <si>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</si>
  <si>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</si>
  <si>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</si>
  <si>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</si>
  <si>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</si>
  <si>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</si>
  <si>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</si>
  <si>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</si>
  <si>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</si>
  <si>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</si>
  <si>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</si>
  <si>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</si>
  <si>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</si>
  <si>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</si>
  <si>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</si>
  <si>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</si>
  <si>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</si>
  <si>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</si>
  <si>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</si>
  <si>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</si>
  <si>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</si>
  <si>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</si>
  <si>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</si>
  <si>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</si>
  <si>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</si>
  <si>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</si>
  <si>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</si>
  <si>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</si>
  <si>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</si>
  <si>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</si>
  <si>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</si>
  <si>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</si>
  <si>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</si>
  <si>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</si>
  <si>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</si>
  <si>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</si>
  <si>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</si>
  <si>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</si>
  <si>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</si>
  <si>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</si>
  <si>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</si>
  <si>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</si>
  <si>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</si>
  <si>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</si>
  <si>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</si>
  <si>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</si>
  <si>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</si>
  <si>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</si>
  <si>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</si>
  <si>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</si>
  <si>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</si>
  <si>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</si>
  <si>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</si>
  <si>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</si>
  <si>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</si>
  <si>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</si>
  <si>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</si>
  <si>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</si>
  <si>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</si>
  <si>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</si>
  <si>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</si>
  <si>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</si>
  <si>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</si>
  <si>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</si>
  <si>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</si>
  <si>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</si>
  <si>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</si>
  <si>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</si>
  <si>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</si>
  <si>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</si>
  <si>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</si>
  <si>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</si>
  <si>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</si>
  <si>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</si>
  <si>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</si>
  <si>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</si>
  <si>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</si>
  <si>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</si>
  <si>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</si>
  <si>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</si>
  <si>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</si>
  <si>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</si>
  <si>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</si>
  <si>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</si>
  <si>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</si>
  <si>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</si>
  <si>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</si>
  <si>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</si>
  <si>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</si>
  <si>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</si>
  <si>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</si>
  <si>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</si>
  <si>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</si>
  <si>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</si>
  <si>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</si>
  <si>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</si>
  <si>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</si>
  <si>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</si>
  <si>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</si>
  <si>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</si>
  <si>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</si>
  <si>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</si>
  <si>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</si>
  <si>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</si>
  <si>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</si>
  <si>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</si>
  <si>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</si>
  <si>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</si>
  <si>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</si>
  <si>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</si>
  <si>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</si>
  <si>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</si>
  <si>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</si>
  <si>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</si>
  <si>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</si>
  <si>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</si>
  <si>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</si>
  <si>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</si>
  <si>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</si>
  <si>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</si>
  <si>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</si>
  <si>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</si>
  <si>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</si>
  <si>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</si>
  <si>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</si>
  <si>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</si>
  <si>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</si>
  <si>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</si>
  <si>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</si>
  <si>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</si>
  <si>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</si>
  <si>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</si>
  <si>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</si>
  <si>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</si>
  <si>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</si>
  <si>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</si>
  <si>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</si>
  <si>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</si>
  <si>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</si>
  <si>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</si>
  <si>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</si>
  <si>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</si>
  <si>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</si>
  <si>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</si>
  <si>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</si>
  <si>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</si>
  <si>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</si>
  <si>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</si>
  <si>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</si>
  <si>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</si>
  <si>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</si>
  <si>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</si>
  <si>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</si>
  <si>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</si>
  <si>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</si>
  <si>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</si>
  <si>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</si>
  <si>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</si>
  <si>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</si>
  <si>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</si>
  <si>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</si>
  <si>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</si>
  <si>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</si>
  <si>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</si>
  <si>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</si>
  <si>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</si>
  <si>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</si>
  <si>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</si>
  <si>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</si>
  <si>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</si>
  <si>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</si>
  <si>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</si>
  <si>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</si>
  <si>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</si>
  <si>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</si>
  <si>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</si>
  <si>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</si>
  <si>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</si>
  <si>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</si>
  <si>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</si>
  <si>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</si>
  <si>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</si>
  <si>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</si>
  <si>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</si>
  <si>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</si>
  <si>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</si>
  <si>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</si>
  <si>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</si>
  <si>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</si>
  <si>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</si>
  <si>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</si>
  <si>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</si>
  <si>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</si>
  <si>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</si>
  <si>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</si>
  <si>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</si>
  <si>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</si>
  <si>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</si>
  <si>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</si>
  <si>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</si>
  <si>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</si>
  <si>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</si>
  <si>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</si>
  <si>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</si>
  <si>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</si>
  <si>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</si>
  <si>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</si>
  <si>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</si>
  <si>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</si>
  <si>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</si>
  <si>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</si>
  <si>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</si>
  <si>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</si>
  <si>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</si>
  <si>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</si>
  <si>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</si>
  <si>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</si>
  <si>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</si>
  <si>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</si>
  <si>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</si>
  <si>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</si>
  <si>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</si>
  <si>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</si>
  <si>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</si>
  <si>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</si>
  <si>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</si>
  <si>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</si>
  <si>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</si>
  <si>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</si>
  <si>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</si>
  <si>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</si>
  <si>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</si>
  <si>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</si>
  <si>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</si>
  <si>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</si>
  <si>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</si>
  <si>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</si>
  <si>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</si>
  <si>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</si>
  <si>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</si>
  <si>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</si>
  <si>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</si>
  <si>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</si>
  <si>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</si>
  <si>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</si>
  <si>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</si>
  <si>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</si>
  <si>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</si>
  <si>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</si>
  <si>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</si>
  <si>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</si>
  <si>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</si>
  <si>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</si>
  <si>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</si>
  <si>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</si>
  <si>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</si>
  <si>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</si>
  <si>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</si>
  <si>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</si>
  <si>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</si>
  <si>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</si>
  <si>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</si>
  <si>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</si>
  <si>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</si>
  <si>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</si>
  <si>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</si>
  <si>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</si>
  <si>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</si>
  <si>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</si>
  <si>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</si>
  <si>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</si>
  <si>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</si>
  <si>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</si>
  <si>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</si>
  <si>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</si>
  <si>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</si>
  <si>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</si>
  <si>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</si>
  <si>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</si>
  <si>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</si>
  <si>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</si>
  <si>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</si>
  <si>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</si>
  <si>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</si>
  <si>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</si>
  <si>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</si>
  <si>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</si>
  <si>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</si>
  <si>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</si>
  <si>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</si>
  <si>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</si>
  <si>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</si>
  <si>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</si>
  <si>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</si>
  <si>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</si>
  <si>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</si>
  <si>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</si>
  <si>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</si>
  <si>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</si>
  <si>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</si>
  <si>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</si>
  <si>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</si>
  <si>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</si>
  <si>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</si>
  <si>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</si>
  <si>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</si>
  <si>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</si>
  <si>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</si>
  <si>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</si>
  <si>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</si>
  <si>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</si>
  <si>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</si>
  <si>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</si>
  <si>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</si>
  <si>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</si>
  <si>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</si>
  <si>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</si>
  <si>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</si>
  <si>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</si>
  <si>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</si>
  <si>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</si>
  <si>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</si>
  <si>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</si>
  <si>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</si>
  <si>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</si>
  <si>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</si>
  <si>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</si>
  <si>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</si>
  <si>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</si>
  <si>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</si>
  <si>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</si>
  <si>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</si>
  <si>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</si>
  <si>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</si>
  <si>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</si>
  <si>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</si>
  <si>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</si>
  <si>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</si>
  <si>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</si>
  <si>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</si>
  <si>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</si>
  <si>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</si>
  <si>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</si>
  <si>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</si>
  <si>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</si>
  <si>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</si>
  <si>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</si>
  <si>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</si>
  <si>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</si>
  <si>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</si>
  <si>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</si>
  <si>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</si>
  <si>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</si>
  <si>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</si>
  <si>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</si>
  <si>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</si>
  <si>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</si>
  <si>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</si>
  <si>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</si>
  <si>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</si>
  <si>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</si>
  <si>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</si>
  <si>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</si>
  <si>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</si>
  <si>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</si>
  <si>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</si>
  <si>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</si>
  <si>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</si>
  <si>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</si>
  <si>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</si>
  <si>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</si>
  <si>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</si>
  <si>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</si>
  <si>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</si>
  <si>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</si>
  <si>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</si>
  <si>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</si>
  <si>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</si>
  <si>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</si>
  <si>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</si>
  <si>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</si>
  <si>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</si>
  <si>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</si>
  <si>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</si>
  <si>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</si>
  <si>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</si>
  <si>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</si>
  <si>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</si>
  <si>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</si>
  <si>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</si>
  <si>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</si>
  <si>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</si>
  <si>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</si>
  <si>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</si>
  <si>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</si>
  <si>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</si>
  <si>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</si>
  <si>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</si>
  <si>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</si>
  <si>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</si>
  <si>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</si>
  <si>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</si>
  <si>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</si>
  <si>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</si>
  <si>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</si>
  <si>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</si>
  <si>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</si>
  <si>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</si>
  <si>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</si>
  <si>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</si>
  <si>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</si>
  <si>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</si>
  <si>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</si>
  <si>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</si>
  <si>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</si>
  <si>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</si>
  <si>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</si>
  <si>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</si>
  <si>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</si>
  <si>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</si>
  <si>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</si>
  <si>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</si>
  <si>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</si>
  <si>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</si>
  <si>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</si>
  <si>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</si>
  <si>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</si>
  <si>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</si>
  <si>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</si>
  <si>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</si>
  <si>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</si>
  <si>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</si>
  <si>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</si>
  <si>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</si>
  <si>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</si>
  <si>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</si>
  <si>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</si>
  <si>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</si>
  <si>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</si>
  <si>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</si>
  <si>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</si>
  <si>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</si>
  <si>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</si>
  <si>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</si>
  <si>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</si>
  <si>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</si>
  <si>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</si>
  <si>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</si>
  <si>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</si>
  <si>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</si>
  <si>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</si>
  <si>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</si>
  <si>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</si>
  <si>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</si>
  <si>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</si>
  <si>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</si>
  <si>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</si>
  <si>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</si>
  <si>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</si>
  <si>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</si>
  <si>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</si>
  <si>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</si>
  <si>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</si>
  <si>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</si>
  <si>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</si>
  <si>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</si>
  <si>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</si>
  <si>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</si>
  <si>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</si>
  <si>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</si>
  <si>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</si>
  <si>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</si>
  <si>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</si>
  <si>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</si>
  <si>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</si>
  <si>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</si>
  <si>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</si>
  <si>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</si>
  <si>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</si>
  <si>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</si>
  <si>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</si>
  <si>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</si>
  <si>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</si>
  <si>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</si>
  <si>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</si>
  <si>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</si>
  <si>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</si>
  <si>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</si>
  <si>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</si>
  <si>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</si>
  <si>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</si>
  <si>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</si>
  <si>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</si>
  <si>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</si>
  <si>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</si>
  <si>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</si>
  <si>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</si>
  <si>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</si>
  <si>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</si>
  <si>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</si>
  <si>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</si>
  <si>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</si>
  <si>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</si>
  <si>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</si>
  <si>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</si>
  <si>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</si>
  <si>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</si>
  <si>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</si>
  <si>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</si>
  <si>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</si>
  <si>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</si>
  <si>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</si>
  <si>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</si>
  <si>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</si>
  <si>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</si>
  <si>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</si>
  <si>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</si>
  <si>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</si>
  <si>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</si>
  <si>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</si>
  <si>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</si>
  <si>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</si>
  <si>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</si>
  <si>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</si>
  <si>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</si>
  <si>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</si>
  <si>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</si>
  <si>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</si>
  <si>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</si>
  <si>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</si>
  <si>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</si>
  <si>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</si>
  <si>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</si>
  <si>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</si>
  <si>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</si>
  <si>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</si>
  <si>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</si>
  <si>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</si>
  <si>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</si>
  <si>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</si>
  <si>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</si>
  <si>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</si>
  <si>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</si>
  <si>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</si>
  <si>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</si>
  <si>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</si>
  <si>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</si>
  <si>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</si>
  <si>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</si>
  <si>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</si>
  <si>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</si>
  <si>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</si>
  <si>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</si>
  <si>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</si>
  <si>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</si>
  <si>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</si>
  <si>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</si>
  <si>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</si>
  <si>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</si>
  <si>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</si>
  <si>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</si>
  <si>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</si>
  <si>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</si>
  <si>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</si>
  <si>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</si>
  <si>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</si>
  <si>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</si>
  <si>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</si>
  <si>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</si>
  <si>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</si>
  <si>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</si>
  <si>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</si>
  <si>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</si>
  <si>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</si>
  <si>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</si>
  <si>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</si>
  <si>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</si>
  <si>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</si>
  <si>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</si>
  <si>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</si>
  <si>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</si>
  <si>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</si>
  <si>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</si>
  <si>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</si>
  <si>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</si>
  <si>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</si>
  <si>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</si>
  <si>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</si>
  <si>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</si>
  <si>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</si>
  <si>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</si>
  <si>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</si>
  <si>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</si>
  <si>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</si>
  <si>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</si>
  <si>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</si>
  <si>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</si>
  <si>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</si>
  <si>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</si>
  <si>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</si>
  <si>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</si>
  <si>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</si>
  <si>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</si>
  <si>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</si>
  <si>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</si>
  <si>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</si>
  <si>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</si>
  <si>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</si>
  <si>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</si>
  <si>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</si>
  <si>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</si>
  <si>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</si>
  <si>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</si>
  <si>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</si>
  <si>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</si>
  <si>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</si>
  <si>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</si>
  <si>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</si>
  <si>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</si>
  <si>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</si>
  <si>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</si>
  <si>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</si>
  <si>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</si>
  <si>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</si>
  <si>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</si>
  <si>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</si>
  <si>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</si>
  <si>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</si>
  <si>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</si>
  <si>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</si>
  <si>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</si>
  <si>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</si>
  <si>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</si>
  <si>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</si>
  <si>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</si>
  <si>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</si>
  <si>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</si>
  <si>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</si>
  <si>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</si>
  <si>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</si>
  <si>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</si>
  <si>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</si>
  <si>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</si>
  <si>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</si>
  <si>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</si>
  <si>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</si>
  <si>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</si>
  <si>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</si>
  <si>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</si>
  <si>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</si>
  <si>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</si>
  <si>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</si>
  <si>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</si>
  <si>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</si>
  <si>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</si>
  <si>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</si>
  <si>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</si>
  <si>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</si>
  <si>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</si>
  <si>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</si>
  <si>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</si>
  <si>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</si>
  <si>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</si>
  <si>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</si>
  <si>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</si>
  <si>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</si>
  <si>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</si>
  <si>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</si>
  <si>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</si>
  <si>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</si>
  <si>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</si>
  <si>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</si>
  <si>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</si>
  <si>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</si>
  <si>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</si>
  <si>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</si>
  <si>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</si>
  <si>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</si>
  <si>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</si>
  <si>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</si>
  <si>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</si>
  <si>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</si>
  <si>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</si>
  <si>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</si>
  <si>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</si>
  <si>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</si>
  <si>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</si>
  <si>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</si>
  <si>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</si>
  <si>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</si>
  <si>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</si>
  <si>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</si>
  <si>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</si>
  <si>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</si>
  <si>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</si>
  <si>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</si>
  <si>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</si>
  <si>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</si>
  <si>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</si>
  <si>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</si>
  <si>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</si>
  <si>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</si>
  <si>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</si>
  <si>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</si>
  <si>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</si>
  <si>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</si>
  <si>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</si>
  <si>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</si>
  <si>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</si>
  <si>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</si>
  <si>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</si>
  <si>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</si>
  <si>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</si>
  <si>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</si>
  <si>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</si>
  <si>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</si>
  <si>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</si>
  <si>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</si>
  <si>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</si>
  <si>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</si>
  <si>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</si>
  <si>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</si>
  <si>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</si>
  <si>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</si>
  <si>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</si>
  <si>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</si>
  <si>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</si>
  <si>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</si>
  <si>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</si>
  <si>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</si>
  <si>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</si>
  <si>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</si>
  <si>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</si>
  <si>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</si>
  <si>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</si>
  <si>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</si>
  <si>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</si>
  <si>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</si>
  <si>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</si>
  <si>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</si>
  <si>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</si>
  <si>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</si>
  <si>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</si>
  <si>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</si>
  <si>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</si>
  <si>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</si>
  <si>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</si>
  <si>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</si>
  <si>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</si>
  <si>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</si>
  <si>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</si>
  <si>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</si>
  <si>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</si>
  <si>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</si>
  <si>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</si>
  <si>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</si>
  <si>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</si>
  <si>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</si>
  <si>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</si>
  <si>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</si>
  <si>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</si>
  <si>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</si>
  <si>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</si>
  <si>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</si>
  <si>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</si>
  <si>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</si>
  <si>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</si>
  <si>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</si>
  <si>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</si>
  <si>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</si>
  <si>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</si>
  <si>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</si>
  <si>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</si>
  <si>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</si>
  <si>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</si>
  <si>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</si>
  <si>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</si>
  <si>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</si>
  <si>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</si>
  <si>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</si>
  <si>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</si>
  <si>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</si>
  <si>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</si>
  <si>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</si>
  <si>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</si>
  <si>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</si>
  <si>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</si>
  <si>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</si>
  <si>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</si>
  <si>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</si>
  <si>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</si>
  <si>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</si>
  <si>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</si>
  <si>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</si>
  <si>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</si>
  <si>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</si>
  <si>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</si>
  <si>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</si>
  <si>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</si>
  <si>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</si>
  <si>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</si>
  <si>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</si>
  <si>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</si>
  <si>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</si>
  <si>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</si>
  <si>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</si>
  <si>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</si>
  <si>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</si>
  <si>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</si>
  <si>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</si>
  <si>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</si>
  <si>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</si>
  <si>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</si>
  <si>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</si>
  <si>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</si>
  <si>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</si>
  <si>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</si>
  <si>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</si>
  <si>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</si>
  <si>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</si>
  <si>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</si>
  <si>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</si>
  <si>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</si>
  <si>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</si>
  <si>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</si>
  <si>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</si>
  <si>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</si>
  <si>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</si>
  <si>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</si>
  <si>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</si>
  <si>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</si>
  <si>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</si>
  <si>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</si>
  <si>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</si>
  <si>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</si>
  <si>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</si>
  <si>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</si>
  <si>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</si>
  <si>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</si>
  <si>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</si>
  <si>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</si>
  <si>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</si>
  <si>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</si>
  <si>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</si>
  <si>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</si>
  <si>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</si>
  <si>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</si>
  <si>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</si>
  <si>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</si>
  <si>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</si>
  <si>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</si>
  <si>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</si>
  <si>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</si>
  <si>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</si>
  <si>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</si>
  <si>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</si>
  <si>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</si>
  <si>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</si>
  <si>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</si>
  <si>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</si>
  <si>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</si>
  <si>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</si>
  <si>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</si>
  <si>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</si>
  <si>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</si>
  <si>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</si>
  <si>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</si>
  <si>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</si>
  <si>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</si>
  <si>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</si>
  <si>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</si>
  <si>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</si>
  <si>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</si>
  <si>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</si>
  <si>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</si>
  <si>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</si>
  <si>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</si>
  <si>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</si>
  <si>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</si>
  <si>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</si>
  <si>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</si>
  <si>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</si>
  <si>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</si>
  <si>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</si>
  <si>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</si>
  <si>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</si>
  <si>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</si>
  <si>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</si>
  <si>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</si>
  <si>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</si>
  <si>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</si>
  <si>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</si>
  <si>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</si>
  <si>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</si>
  <si>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</si>
  <si>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</si>
  <si>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</si>
  <si>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</si>
  <si>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</si>
  <si>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</si>
  <si>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</si>
  <si>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</si>
  <si>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</si>
  <si>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</si>
  <si>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</si>
  <si>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</si>
  <si>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</si>
  <si>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</si>
  <si>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</si>
  <si>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</si>
  <si>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</si>
  <si>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</si>
  <si>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</si>
  <si>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</si>
  <si>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</si>
  <si>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</si>
  <si>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</si>
  <si>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</si>
  <si>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</si>
  <si>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</si>
  <si>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</si>
  <si>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</si>
  <si>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</si>
  <si>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</si>
  <si>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</si>
  <si>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</si>
  <si>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</si>
  <si>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</si>
  <si>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</si>
  <si>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</si>
  <si>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</si>
  <si>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</si>
  <si>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</si>
  <si>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</si>
  <si>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</si>
  <si>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</si>
  <si>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</si>
  <si>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</si>
  <si>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</si>
  <si>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</si>
  <si>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</si>
  <si>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</si>
  <si>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</si>
  <si>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</si>
  <si>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</si>
  <si>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</si>
  <si>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</si>
  <si>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</si>
  <si>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</si>
  <si>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</si>
  <si>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</si>
  <si>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</si>
  <si>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</si>
  <si>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</si>
  <si>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</si>
  <si>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</si>
  <si>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</si>
  <si>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</si>
  <si>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</si>
  <si>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</si>
  <si>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</si>
  <si>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</si>
  <si>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</si>
  <si>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</si>
  <si>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</si>
  <si>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</si>
  <si>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</si>
  <si>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</si>
  <si>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</si>
  <si>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</si>
  <si>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</si>
  <si>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</si>
  <si>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</si>
  <si>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</si>
  <si>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</si>
  <si>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</si>
  <si>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</si>
  <si>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</si>
  <si>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</si>
  <si>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</si>
  <si>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</si>
  <si>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</si>
  <si>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</si>
  <si>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</si>
  <si>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</si>
  <si>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</si>
  <si>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</si>
  <si>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</si>
  <si>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</si>
  <si>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</si>
  <si>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</si>
  <si>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</si>
  <si>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</si>
  <si>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</si>
  <si>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</si>
  <si>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</si>
  <si>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</si>
  <si>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</si>
  <si>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</si>
  <si>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</si>
  <si>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</si>
  <si>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</si>
  <si>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</si>
  <si>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</si>
  <si>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</si>
  <si>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</si>
  <si>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</si>
  <si>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</si>
  <si>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</si>
  <si>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</si>
  <si>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</si>
  <si>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</si>
  <si>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</si>
  <si>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</si>
  <si>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</si>
  <si>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</si>
  <si>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</si>
  <si>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</si>
  <si>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</si>
  <si>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</si>
  <si>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</si>
  <si>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</si>
  <si>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</si>
  <si>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</si>
  <si>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</si>
  <si>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</si>
  <si>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</si>
  <si>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</si>
  <si>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</si>
  <si>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</si>
  <si>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</si>
  <si>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</si>
  <si>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</si>
  <si>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</si>
  <si>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</si>
  <si>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</si>
  <si>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</si>
  <si>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</si>
  <si>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</si>
  <si>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</si>
  <si>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</si>
  <si>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</si>
  <si>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</si>
  <si>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</si>
  <si>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</si>
  <si>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</si>
  <si>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</si>
  <si>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</si>
  <si>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</si>
  <si>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</si>
  <si>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</si>
  <si>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</si>
  <si>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</si>
  <si>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</si>
  <si>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</si>
  <si>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</si>
  <si>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</si>
  <si>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</si>
  <si>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</si>
  <si>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</si>
  <si>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</si>
  <si>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</si>
  <si>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</si>
  <si>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</si>
  <si>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</si>
  <si>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</si>
  <si>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</si>
  <si>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</si>
  <si>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</si>
  <si>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</si>
  <si>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</si>
  <si>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</si>
  <si>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</si>
  <si>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</si>
  <si>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</si>
  <si>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</si>
  <si>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</si>
  <si>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</si>
  <si>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</si>
  <si>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</si>
  <si>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</si>
  <si>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</si>
  <si>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</si>
  <si>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</si>
  <si>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</si>
  <si>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</si>
  <si>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</si>
  <si>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</si>
  <si>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</si>
  <si>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</si>
  <si>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</si>
  <si>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</si>
  <si>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</si>
  <si>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</si>
  <si>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</si>
  <si>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</si>
  <si>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</si>
  <si>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</si>
  <si>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</si>
  <si>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</si>
  <si>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</si>
  <si>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</si>
  <si>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</si>
  <si>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</si>
  <si>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</si>
  <si>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</si>
  <si>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</si>
  <si>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</si>
  <si>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</si>
  <si>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</si>
  <si>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</si>
  <si>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</si>
  <si>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</si>
  <si>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</si>
  <si>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</si>
  <si>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</si>
  <si>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</si>
  <si>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</si>
  <si>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</si>
  <si>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</si>
  <si>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</si>
  <si>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</si>
  <si>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</si>
  <si>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</si>
  <si>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</si>
  <si>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</si>
  <si>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</si>
  <si>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</si>
  <si>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</si>
  <si>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</si>
  <si>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</si>
  <si>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</si>
  <si>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</si>
  <si>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</si>
  <si>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</si>
  <si>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</si>
  <si>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</si>
  <si>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</si>
  <si>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</si>
  <si>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</si>
  <si>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</si>
  <si>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</si>
  <si>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</si>
  <si>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</si>
  <si>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</si>
  <si>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</si>
  <si>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</si>
  <si>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</si>
  <si>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</si>
  <si>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</si>
  <si>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</si>
  <si>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</si>
  <si>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</si>
  <si>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</si>
  <si>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</si>
  <si>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</si>
  <si>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</si>
  <si>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</si>
  <si>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</si>
  <si>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</si>
  <si>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</si>
  <si>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</si>
  <si>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</si>
  <si>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</si>
  <si>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</si>
  <si>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</si>
  <si>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</si>
  <si>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</si>
  <si>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</si>
  <si>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</si>
  <si>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</si>
  <si>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</si>
  <si>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</si>
  <si>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</si>
  <si>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</si>
  <si>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</si>
  <si>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</si>
  <si>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</si>
  <si>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</si>
  <si>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</si>
  <si>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</si>
  <si>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</si>
  <si>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</si>
  <si>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</si>
  <si>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</si>
  <si>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</si>
  <si>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</si>
  <si>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</si>
  <si>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</si>
  <si>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</si>
  <si>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</si>
  <si>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</si>
  <si>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</si>
  <si>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</si>
  <si>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</si>
  <si>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</si>
  <si>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</si>
  <si>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</si>
  <si>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</si>
  <si>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</si>
  <si>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</si>
  <si>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</si>
  <si>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</si>
  <si>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</si>
  <si>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</si>
  <si>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</si>
  <si>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</si>
  <si>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</si>
  <si>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</si>
  <si>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</si>
  <si>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</si>
  <si>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</si>
  <si>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</si>
  <si>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</si>
  <si>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</si>
  <si>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</si>
  <si>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</si>
  <si>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</si>
  <si>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</si>
  <si>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</si>
  <si>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</si>
  <si>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</si>
  <si>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</si>
  <si>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</si>
  <si>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</si>
  <si>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</si>
  <si>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</si>
  <si>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</si>
  <si>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</si>
  <si>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</si>
  <si>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</si>
  <si>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</si>
  <si>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</si>
  <si>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</si>
  <si>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</si>
  <si>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</si>
  <si>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</si>
  <si>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</si>
  <si>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</si>
  <si>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</si>
  <si>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</si>
  <si>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</si>
  <si>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</si>
  <si>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</si>
  <si>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</si>
  <si>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</si>
  <si>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</si>
  <si>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</si>
  <si>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</si>
  <si>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</si>
  <si>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</si>
  <si>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</si>
  <si>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</si>
  <si>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</si>
  <si>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</si>
  <si>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</si>
  <si>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</si>
  <si>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</si>
  <si>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</si>
  <si>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</si>
  <si>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</si>
  <si>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</si>
  <si>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</si>
  <si>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</si>
  <si>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</si>
  <si>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</si>
  <si>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</si>
  <si>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</si>
  <si>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</si>
  <si>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</si>
  <si>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</si>
  <si>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</si>
  <si>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</si>
  <si>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</si>
  <si>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</si>
  <si>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</si>
  <si>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</si>
  <si>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</si>
  <si>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</si>
  <si>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</si>
  <si>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</si>
  <si>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</si>
  <si>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</si>
  <si>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</si>
  <si>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</si>
  <si>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</si>
  <si>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</si>
  <si>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</si>
  <si>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</si>
  <si>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</si>
  <si>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</si>
  <si>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</si>
  <si>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</si>
  <si>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</si>
  <si>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</si>
  <si>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</si>
  <si>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</si>
  <si>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</si>
  <si>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</si>
  <si>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</si>
  <si>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</si>
  <si>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</si>
  <si>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</si>
  <si>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</si>
  <si>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</si>
  <si>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</si>
  <si>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</si>
  <si>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</si>
  <si>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</si>
  <si>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</si>
  <si>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</si>
  <si>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</si>
  <si>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</si>
  <si>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</si>
  <si>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</si>
  <si>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</si>
  <si>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</si>
  <si>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</si>
  <si>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</si>
  <si>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</si>
  <si>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</si>
  <si>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</si>
  <si>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</si>
  <si>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</si>
  <si>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</si>
  <si>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</si>
  <si>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</si>
  <si>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</si>
  <si>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</si>
  <si>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</si>
  <si>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</si>
  <si>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</si>
  <si>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</si>
  <si>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</si>
  <si>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</si>
  <si>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</si>
  <si>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</si>
  <si>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</si>
  <si>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</si>
  <si>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</si>
  <si>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</si>
  <si>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</si>
  <si>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</si>
  <si>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</si>
  <si>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</si>
  <si>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</si>
  <si>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</si>
  <si>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</si>
  <si>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</si>
  <si>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</si>
  <si>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</si>
  <si>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</si>
  <si>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</si>
  <si>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</si>
  <si>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</si>
  <si>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</si>
  <si>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</si>
  <si>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</si>
  <si>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</si>
  <si>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</si>
  <si>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</si>
  <si>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</si>
  <si>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</si>
  <si>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</si>
  <si>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</si>
  <si>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</si>
  <si>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</si>
  <si>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</si>
  <si>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</si>
  <si>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</si>
  <si>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</si>
  <si>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</si>
  <si>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</si>
  <si>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</si>
  <si>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</si>
  <si>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</si>
  <si>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</si>
  <si>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</si>
  <si>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</si>
  <si>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</si>
  <si>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</si>
  <si>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</si>
  <si>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</si>
  <si>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</si>
  <si>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</si>
  <si>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</si>
  <si>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</si>
  <si>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</si>
  <si>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</si>
  <si>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</si>
  <si>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</si>
  <si>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</si>
  <si>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</si>
  <si>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</si>
  <si>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</si>
  <si>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</si>
  <si>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</si>
  <si>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</si>
  <si>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</si>
  <si>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</si>
  <si>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</si>
  <si>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</si>
  <si>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</si>
  <si>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</si>
  <si>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</si>
  <si>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</si>
  <si>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</si>
  <si>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</si>
  <si>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</si>
  <si>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</si>
  <si>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</si>
  <si>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</si>
  <si>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</si>
  <si>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</si>
  <si>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</si>
  <si>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</si>
  <si>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</si>
  <si>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</si>
  <si>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</si>
  <si>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</si>
  <si>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</si>
  <si>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</si>
  <si>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</si>
  <si>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</si>
  <si>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</si>
  <si>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</si>
  <si>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</si>
  <si>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</si>
  <si>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</si>
  <si>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</si>
  <si>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</si>
  <si>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</si>
  <si>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</si>
  <si>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</si>
  <si>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</si>
  <si>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</si>
  <si>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</si>
  <si>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</si>
  <si>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</si>
  <si>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</si>
  <si>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</si>
  <si>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</si>
  <si>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</si>
  <si>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</si>
  <si>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</si>
  <si>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</si>
  <si>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</si>
  <si>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</si>
  <si>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</si>
  <si>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</si>
  <si>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</si>
  <si>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</si>
  <si>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</si>
  <si>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</si>
  <si>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</si>
  <si>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</si>
  <si>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</si>
  <si>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</si>
  <si>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</si>
  <si>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</si>
  <si>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</si>
  <si>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</si>
  <si>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</si>
  <si>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</si>
  <si>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</si>
  <si>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</si>
  <si>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</si>
  <si>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</si>
  <si>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</si>
  <si>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</si>
  <si>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</si>
  <si>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</si>
  <si>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</si>
  <si>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</si>
  <si>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</si>
  <si>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</si>
  <si>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</si>
  <si>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</si>
  <si>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</si>
  <si>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</si>
  <si>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</si>
  <si>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</si>
  <si>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</si>
  <si>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</si>
  <si>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</si>
  <si>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</si>
  <si>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</si>
  <si>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</si>
  <si>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</si>
  <si>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</si>
  <si>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</si>
  <si>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</si>
  <si>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</si>
  <si>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</si>
  <si>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</si>
  <si>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</si>
  <si>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</si>
  <si>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</si>
  <si>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</si>
  <si>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</si>
  <si>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</si>
  <si>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</si>
  <si>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</si>
  <si>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</si>
  <si>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</si>
  <si>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</si>
  <si>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</si>
  <si>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</si>
  <si>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</si>
  <si>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</si>
  <si>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</si>
  <si>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</si>
  <si>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</si>
  <si>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</si>
  <si>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</si>
  <si>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</si>
  <si>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</si>
  <si>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</si>
  <si>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</si>
  <si>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</si>
  <si>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</si>
  <si>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</si>
  <si>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</si>
  <si>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</si>
  <si>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</si>
  <si>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</si>
  <si>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</si>
  <si>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</si>
  <si>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</si>
  <si>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</si>
  <si>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</si>
  <si>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</si>
  <si>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</si>
  <si>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</si>
  <si>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</si>
  <si>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</si>
  <si>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</si>
  <si>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</si>
  <si>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</si>
  <si>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</si>
  <si>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</si>
  <si>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</si>
  <si>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</si>
  <si>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</si>
  <si>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</si>
  <si>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</si>
  <si>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</si>
  <si>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</si>
  <si>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</si>
  <si>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</si>
  <si>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</si>
  <si>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</si>
  <si>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</si>
  <si>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</si>
  <si>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</si>
  <si>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</si>
  <si>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</si>
  <si>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</si>
  <si>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</si>
  <si>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</si>
  <si>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</si>
  <si>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</si>
  <si>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</si>
  <si>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</si>
  <si>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</si>
  <si>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</si>
  <si>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</si>
  <si>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</si>
  <si>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</si>
  <si>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</si>
  <si>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</si>
  <si>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</si>
  <si>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</si>
  <si>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</si>
  <si>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</si>
  <si>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</si>
  <si>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</si>
  <si>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</si>
  <si>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</si>
  <si>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</si>
  <si>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</si>
  <si>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</si>
  <si>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</si>
  <si>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</si>
  <si>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</si>
  <si>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</si>
  <si>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</si>
  <si>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</si>
  <si>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</si>
  <si>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</si>
  <si>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</si>
  <si>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</si>
  <si>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</si>
  <si>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</si>
  <si>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</si>
  <si>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</si>
  <si>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</si>
  <si>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</si>
  <si>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</si>
  <si>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</si>
  <si>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</si>
  <si>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</si>
  <si>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</si>
  <si>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</si>
  <si>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</si>
  <si>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</si>
  <si>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</si>
  <si>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</si>
  <si>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</si>
  <si>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</si>
  <si>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</si>
  <si>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</si>
  <si>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</si>
  <si>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</si>
  <si>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</si>
  <si>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</si>
  <si>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</si>
  <si>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</si>
  <si>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</si>
  <si>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</si>
  <si>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</si>
  <si>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</si>
  <si>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</si>
  <si>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</si>
  <si>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</si>
  <si>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</si>
  <si>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</si>
  <si>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</si>
  <si>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</si>
  <si>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</si>
  <si>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</si>
  <si>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</si>
  <si>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</si>
  <si>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</si>
  <si>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</si>
  <si>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</si>
  <si>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</si>
  <si>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</si>
  <si>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</si>
  <si>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</si>
  <si>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</si>
  <si>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</si>
  <si>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</si>
  <si>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</si>
  <si>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</si>
  <si>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</si>
  <si>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</si>
  <si>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</si>
  <si>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</si>
  <si>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</si>
  <si>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</si>
  <si>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</si>
  <si>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</si>
  <si>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</si>
  <si>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</si>
  <si>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</si>
  <si>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</si>
  <si>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</si>
  <si>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</si>
  <si>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</si>
  <si>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</si>
  <si>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</si>
  <si>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</si>
  <si>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</si>
  <si>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</si>
  <si>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</si>
  <si>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</si>
  <si>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</si>
  <si>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</si>
  <si>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</si>
  <si>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</si>
  <si>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</si>
  <si>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</si>
  <si>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</si>
  <si>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</si>
  <si>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</si>
  <si>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</si>
  <si>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</si>
  <si>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</si>
  <si>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</si>
  <si>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</si>
  <si>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</si>
  <si>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</si>
  <si>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</si>
  <si>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</si>
  <si>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</si>
  <si>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</si>
  <si>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</si>
  <si>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</si>
  <si>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</si>
  <si>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</si>
  <si>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</si>
  <si>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</si>
  <si>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</si>
  <si>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</si>
  <si>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</si>
  <si>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</si>
  <si>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</si>
  <si>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</si>
  <si>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</si>
  <si>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</si>
  <si>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</si>
  <si>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</si>
  <si>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</si>
  <si>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</si>
  <si>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</si>
  <si>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</si>
  <si>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</si>
  <si>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</si>
  <si>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</si>
  <si>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</si>
  <si>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</si>
  <si>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</si>
  <si>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</si>
  <si>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</si>
  <si>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</si>
  <si>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</si>
  <si>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</si>
  <si>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</si>
  <si>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</si>
  <si>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</si>
  <si>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</si>
  <si>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</si>
  <si>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</si>
  <si>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</si>
  <si>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</si>
  <si>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</si>
  <si>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</si>
  <si>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</si>
  <si>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</si>
  <si>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</si>
  <si>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</si>
  <si>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</si>
  <si>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</si>
  <si>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</si>
  <si>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</si>
  <si>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</si>
  <si>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</si>
  <si>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</si>
  <si>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</si>
  <si>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</si>
  <si>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</si>
  <si>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</si>
  <si>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</si>
  <si>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</si>
  <si>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</si>
  <si>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</si>
  <si>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</si>
  <si>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</si>
  <si>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</si>
  <si>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</si>
  <si>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</si>
  <si>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</si>
  <si>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</si>
  <si>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</si>
  <si>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</si>
  <si>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</si>
  <si>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</si>
  <si>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</si>
  <si>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</si>
  <si>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</si>
  <si>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</si>
  <si>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</si>
  <si>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</si>
  <si>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</si>
  <si>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</si>
  <si>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</si>
  <si>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</si>
  <si>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</si>
  <si>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</si>
  <si>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</si>
  <si>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</si>
  <si>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</si>
  <si>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</si>
  <si>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</si>
  <si>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</si>
  <si>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</si>
  <si>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</si>
  <si>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</si>
  <si>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</si>
  <si>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</si>
  <si>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</si>
  <si>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</si>
  <si>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</si>
  <si>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</si>
  <si>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</si>
  <si>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</si>
  <si>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</si>
  <si>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</si>
  <si>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</si>
  <si>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</si>
  <si>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</si>
  <si>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</si>
  <si>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</si>
  <si>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</si>
  <si>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</si>
  <si>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</si>
  <si>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</si>
  <si>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</si>
  <si>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</si>
  <si>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</si>
  <si>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</si>
  <si>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</si>
  <si>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</si>
  <si>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</si>
  <si>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</si>
  <si>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</si>
  <si>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</si>
  <si>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</si>
  <si>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</si>
  <si>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</si>
  <si>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</si>
  <si>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</si>
  <si>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</si>
  <si>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</si>
  <si>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</si>
  <si>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</si>
  <si>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</si>
  <si>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</si>
  <si>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</si>
  <si>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</si>
  <si>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</si>
  <si>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</si>
  <si>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</si>
  <si>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</si>
  <si>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</si>
  <si>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</si>
  <si>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</si>
  <si>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</si>
  <si>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</si>
  <si>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</si>
  <si>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</si>
  <si>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</si>
  <si>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</si>
  <si>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</si>
  <si>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</si>
  <si>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</si>
  <si>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</si>
  <si>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</si>
  <si>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</si>
  <si>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</si>
  <si>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</si>
  <si>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</si>
  <si>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</si>
  <si>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</si>
  <si>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</si>
  <si>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</si>
  <si>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</si>
  <si>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</si>
  <si>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</si>
  <si>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</si>
  <si>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</si>
  <si>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</si>
  <si>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</si>
  <si>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</si>
  <si>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</si>
  <si>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</si>
  <si>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</si>
  <si>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</si>
  <si>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</si>
  <si>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</si>
  <si>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</si>
  <si>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</si>
  <si>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</si>
  <si>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</si>
  <si>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</si>
  <si>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</si>
  <si>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</si>
  <si>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</si>
  <si>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</si>
  <si>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</si>
  <si>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</si>
  <si>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</si>
  <si>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</si>
  <si>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</si>
  <si>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</si>
  <si>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</si>
  <si>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</si>
  <si>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</si>
  <si>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</si>
  <si>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</si>
  <si>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</si>
  <si>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</si>
  <si>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</si>
  <si>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</si>
  <si>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</si>
  <si>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</si>
  <si>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</si>
  <si>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</si>
  <si>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</si>
  <si>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</si>
  <si>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</si>
  <si>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</si>
  <si>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</si>
  <si>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</si>
  <si>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</si>
  <si>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</si>
  <si>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</si>
  <si>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</si>
  <si>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</si>
  <si>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</si>
  <si>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</si>
  <si>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</si>
  <si>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</si>
  <si>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</si>
  <si>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</si>
  <si>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</si>
  <si>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</si>
  <si>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</si>
  <si>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</si>
  <si>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</si>
  <si>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</si>
  <si>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</si>
  <si>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</si>
  <si>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</si>
  <si>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</si>
  <si>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</si>
  <si>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</si>
  <si>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</si>
  <si>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</si>
  <si>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</si>
  <si>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</si>
  <si>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</si>
  <si>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</si>
  <si>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</si>
  <si>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</si>
  <si>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</si>
  <si>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</si>
  <si>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</si>
  <si>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</si>
  <si>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</si>
  <si>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</si>
  <si>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</si>
  <si>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</si>
  <si>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</si>
  <si>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</si>
  <si>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</si>
  <si>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</si>
  <si>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</si>
  <si>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</si>
  <si>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</si>
  <si>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</si>
  <si>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</si>
  <si>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</si>
  <si>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</si>
  <si>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</si>
  <si>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</si>
  <si>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</si>
  <si>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</si>
  <si>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</si>
  <si>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</si>
  <si>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</si>
  <si>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</si>
  <si>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</si>
  <si>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</si>
  <si>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</si>
  <si>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</si>
  <si>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</si>
  <si>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</si>
  <si>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</si>
  <si>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</si>
  <si>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</si>
  <si>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</si>
  <si>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</si>
  <si>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</si>
  <si>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</si>
  <si>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</si>
  <si>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</si>
  <si>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</si>
  <si>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</si>
  <si>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</si>
  <si>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</si>
  <si>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</si>
  <si>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</si>
  <si>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</si>
  <si>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</si>
  <si>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</si>
  <si>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</si>
  <si>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</si>
  <si>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</si>
  <si>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</si>
  <si>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</si>
  <si>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</si>
  <si>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</si>
  <si>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</si>
  <si>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</si>
  <si>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</si>
  <si>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</si>
  <si>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</si>
  <si>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</si>
  <si>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</si>
  <si>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</si>
  <si>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</si>
  <si>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</si>
  <si>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</si>
  <si>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</si>
  <si>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</si>
  <si>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</si>
  <si>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</si>
  <si>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</si>
  <si>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</si>
  <si>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</si>
  <si>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</si>
  <si>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</si>
  <si>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</si>
  <si>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</si>
  <si>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</si>
  <si>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</si>
  <si>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</si>
  <si>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</si>
  <si>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</si>
  <si>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</si>
  <si>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</si>
  <si>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</si>
  <si>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</si>
  <si>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</si>
  <si>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</si>
  <si>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</si>
  <si>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</si>
  <si>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</si>
  <si>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</si>
  <si>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</si>
  <si>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</si>
  <si>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</si>
  <si>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</si>
  <si>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</si>
  <si>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</si>
  <si>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</si>
  <si>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</si>
  <si>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</si>
  <si>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</si>
  <si>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</si>
  <si>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</si>
  <si>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</si>
  <si>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</si>
  <si>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</si>
  <si>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</si>
  <si>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</si>
  <si>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</si>
  <si>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</si>
  <si>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</si>
  <si>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</si>
  <si>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</si>
  <si>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</si>
  <si>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</si>
  <si>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</si>
  <si>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</si>
  <si>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</si>
  <si>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</si>
  <si>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</si>
  <si>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</si>
  <si>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</si>
  <si>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</si>
  <si>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</si>
  <si>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</si>
  <si>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</si>
  <si>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</si>
  <si>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</si>
  <si>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</si>
  <si>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</si>
  <si>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</si>
  <si>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</si>
  <si>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</si>
  <si>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</si>
  <si>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</si>
  <si>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</si>
  <si>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</si>
  <si>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</si>
  <si>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</si>
  <si>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</si>
  <si>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</si>
  <si>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</si>
  <si>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</si>
  <si>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</si>
  <si>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</si>
  <si>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</si>
  <si>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</si>
  <si>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</si>
  <si>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</si>
  <si>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</si>
  <si>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</si>
  <si>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</si>
  <si>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</si>
  <si>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</si>
  <si>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</si>
  <si>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</si>
  <si>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</si>
  <si>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</si>
  <si>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</si>
  <si>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</si>
  <si>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</si>
  <si>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</si>
  <si>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</si>
  <si>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</si>
  <si>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</si>
  <si>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</si>
  <si>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</si>
  <si>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</si>
  <si>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</si>
  <si>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</si>
  <si>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</si>
  <si>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</si>
  <si>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</si>
  <si>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</si>
  <si>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</si>
  <si>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</si>
  <si>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</si>
  <si>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</si>
  <si>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</si>
  <si>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</si>
  <si>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</si>
  <si>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</si>
  <si>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</si>
  <si>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</si>
  <si>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</si>
  <si>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</si>
  <si>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</si>
  <si>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</si>
  <si>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</si>
  <si>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</si>
  <si>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</si>
  <si>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</si>
  <si>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</si>
  <si>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</si>
  <si>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</si>
  <si>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</si>
  <si>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</si>
  <si>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</si>
  <si>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</si>
  <si>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</si>
  <si>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</si>
  <si>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</si>
  <si>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</si>
  <si>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</si>
  <si>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</si>
  <si>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</si>
  <si>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</si>
  <si>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</si>
  <si>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</si>
  <si>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</si>
  <si>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</si>
  <si>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</si>
  <si>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</si>
  <si>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</si>
  <si>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</si>
  <si>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</si>
  <si>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</si>
  <si>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</si>
  <si>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</si>
  <si>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</si>
  <si>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</si>
  <si>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</si>
  <si>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</si>
  <si>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</si>
  <si>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</si>
  <si>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</si>
  <si>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</si>
  <si>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</si>
  <si>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</si>
  <si>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</si>
  <si>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</si>
  <si>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</si>
  <si>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</si>
  <si>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</si>
  <si>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</si>
  <si>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</si>
  <si>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</si>
  <si>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</si>
  <si>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</si>
  <si>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</si>
  <si>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</si>
  <si>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</si>
  <si>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</si>
  <si>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</si>
  <si>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</si>
  <si>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</si>
  <si>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</si>
  <si>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</si>
  <si>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</si>
  <si>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</si>
  <si>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</si>
  <si>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</si>
  <si>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</si>
  <si>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</si>
  <si>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</si>
  <si>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</si>
  <si>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</si>
  <si>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</si>
  <si>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</si>
  <si>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</si>
  <si>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</si>
  <si>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</si>
  <si>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</si>
  <si>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</si>
  <si>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</si>
  <si>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</si>
  <si>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</si>
  <si>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</si>
  <si>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</si>
  <si>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</si>
  <si>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</si>
  <si>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</si>
  <si>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</si>
  <si>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</si>
  <si>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</si>
  <si>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</si>
  <si>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</si>
  <si>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</si>
  <si>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</si>
  <si>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</si>
  <si>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</si>
  <si>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</si>
  <si>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</si>
  <si>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</si>
  <si>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</si>
  <si>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</si>
  <si>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</si>
  <si>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</si>
  <si>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</si>
  <si>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</si>
  <si>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</si>
  <si>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</si>
  <si>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</si>
  <si>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</si>
  <si>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</si>
  <si>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</si>
  <si>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</si>
  <si>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</si>
  <si>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</si>
  <si>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</si>
  <si>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</si>
  <si>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</si>
  <si>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</si>
  <si>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</si>
  <si>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</si>
  <si>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</si>
  <si>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</si>
  <si>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</si>
  <si>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</si>
  <si>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</si>
  <si>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</si>
  <si>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</si>
  <si>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</si>
  <si>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</si>
  <si>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</si>
  <si>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</si>
  <si>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</si>
  <si>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</si>
  <si>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</si>
  <si>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</si>
  <si>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</si>
  <si>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</si>
  <si>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</si>
  <si>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</si>
  <si>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</si>
  <si>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</si>
  <si>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</si>
  <si>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</si>
  <si>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</si>
  <si>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</si>
  <si>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</si>
  <si>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</si>
  <si>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</si>
  <si>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</si>
  <si>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</si>
  <si>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</si>
  <si>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</si>
  <si>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</si>
  <si>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</si>
  <si>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</si>
  <si>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</si>
  <si>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</si>
  <si>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</si>
  <si>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</si>
  <si>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</si>
  <si>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</si>
  <si>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</si>
  <si>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</si>
  <si>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</si>
  <si>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</si>
  <si>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</si>
  <si>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</si>
  <si>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</si>
  <si>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</si>
  <si>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</si>
  <si>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</si>
  <si>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</si>
  <si>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</si>
  <si>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</si>
  <si>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</si>
  <si>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</si>
  <si>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</si>
  <si>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</si>
  <si>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</si>
  <si>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</si>
  <si>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</si>
  <si>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</si>
  <si>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</si>
  <si>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</si>
  <si>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</si>
  <si>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</si>
  <si>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</si>
  <si>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</si>
  <si>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</si>
  <si>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</si>
  <si>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</si>
  <si>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</si>
  <si>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</si>
  <si>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</si>
  <si>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</si>
  <si>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</si>
  <si>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</si>
  <si>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</si>
  <si>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</si>
  <si>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</si>
  <si>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</si>
  <si>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</si>
  <si>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</si>
  <si>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</si>
  <si>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</si>
  <si>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</si>
  <si>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</si>
  <si>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</si>
  <si>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</si>
  <si>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</si>
  <si>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</si>
  <si>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</si>
  <si>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</si>
  <si>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</si>
  <si>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</si>
  <si>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</si>
  <si>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</si>
  <si>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</si>
  <si>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</si>
  <si>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</si>
  <si>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</si>
  <si>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</si>
  <si>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</si>
  <si>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</si>
  <si>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</si>
  <si>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</si>
  <si>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</si>
  <si>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</si>
  <si>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</si>
  <si>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</si>
  <si>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</si>
  <si>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</si>
  <si>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</si>
  <si>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</si>
  <si>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</si>
  <si>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</si>
  <si>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</si>
  <si>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</si>
  <si>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</si>
  <si>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</si>
  <si>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</si>
  <si>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</si>
  <si>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</si>
  <si>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</si>
  <si>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</si>
  <si>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</si>
  <si>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</si>
  <si>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</si>
  <si>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</si>
  <si>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</si>
  <si>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</si>
  <si>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</si>
  <si>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</si>
  <si>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</si>
  <si>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</si>
  <si>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</si>
  <si>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</si>
  <si>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</si>
  <si>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</si>
  <si>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</si>
  <si>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</si>
  <si>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</si>
  <si>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</si>
  <si>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</si>
  <si>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</si>
  <si>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</si>
  <si>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</si>
  <si>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</si>
  <si>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</si>
  <si>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</si>
  <si>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</si>
  <si>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</si>
  <si>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</si>
  <si>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</si>
  <si>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</si>
  <si>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</si>
  <si>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</si>
  <si>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</si>
  <si>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</si>
  <si>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</si>
  <si>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</si>
  <si>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</si>
  <si>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</si>
  <si>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</si>
  <si>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</si>
  <si>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</si>
  <si>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</si>
  <si>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</si>
  <si>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</si>
  <si>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</si>
  <si>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</si>
  <si>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</si>
  <si>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</si>
  <si>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</si>
  <si>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</si>
  <si>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</si>
  <si>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</si>
  <si>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</si>
  <si>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</si>
  <si>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</si>
  <si>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</si>
  <si>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</si>
  <si>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</si>
  <si>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</si>
  <si>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</si>
  <si>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</si>
  <si>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</si>
  <si>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</si>
  <si>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</si>
  <si>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</si>
  <si>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</si>
  <si>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</si>
  <si>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</si>
  <si>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</si>
  <si>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</si>
  <si>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</si>
  <si>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</si>
  <si>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</si>
  <si>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</si>
  <si>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</si>
  <si>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</si>
  <si>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</si>
  <si>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</si>
  <si>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</si>
  <si>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</si>
  <si>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</si>
  <si>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</si>
  <si>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</si>
  <si>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</si>
  <si>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</si>
  <si>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</si>
  <si>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</si>
  <si>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</si>
  <si>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</si>
  <si>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</si>
  <si>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</si>
  <si>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</si>
  <si>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</si>
  <si>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</si>
  <si>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</si>
  <si>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</si>
  <si>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</si>
  <si>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</si>
  <si>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</si>
  <si>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</si>
  <si>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</si>
  <si>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</si>
  <si>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</si>
  <si>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</si>
  <si>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</si>
  <si>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</si>
  <si>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</si>
  <si>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</si>
  <si>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</si>
  <si>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</si>
  <si>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</si>
  <si>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</si>
  <si>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</si>
  <si>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</si>
  <si>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</si>
  <si>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</si>
  <si>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</si>
  <si>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</si>
  <si>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</si>
  <si>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</si>
  <si>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</si>
  <si>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</si>
  <si>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</si>
  <si>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</si>
  <si>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</si>
  <si>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</si>
  <si>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</si>
  <si>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</si>
  <si>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</si>
  <si>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</si>
  <si>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</si>
  <si>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</si>
  <si>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</si>
  <si>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</si>
  <si>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</si>
  <si>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</si>
  <si>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</si>
  <si>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</si>
  <si>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</si>
  <si>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</si>
  <si>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</si>
  <si>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</si>
  <si>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</si>
  <si>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</si>
  <si>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</si>
  <si>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</si>
  <si>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</si>
  <si>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</si>
  <si>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</si>
  <si>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</si>
  <si>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</si>
  <si>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</si>
  <si>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</si>
  <si>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</si>
  <si>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</si>
  <si>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</si>
  <si>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</si>
  <si>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</si>
  <si>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</si>
  <si>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</si>
  <si>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</si>
  <si>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</si>
  <si>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</si>
  <si>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</si>
  <si>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</si>
  <si>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</si>
  <si>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</si>
  <si>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</si>
  <si>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</si>
  <si>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</si>
  <si>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</si>
  <si>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</si>
  <si>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</si>
  <si>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</si>
  <si>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</si>
  <si>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</si>
  <si>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</si>
  <si>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</si>
  <si>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</si>
  <si>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</si>
  <si>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</si>
  <si>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</si>
  <si>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</si>
  <si>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</si>
  <si>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</si>
  <si>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</si>
  <si>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</si>
  <si>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</si>
  <si>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</si>
  <si>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</si>
  <si>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</si>
  <si>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</si>
  <si>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</si>
  <si>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</si>
  <si>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</si>
  <si>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</si>
  <si>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</si>
  <si>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</si>
  <si>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</si>
  <si>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</si>
  <si>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</si>
  <si>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</si>
  <si>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</si>
  <si>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</si>
  <si>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</si>
  <si>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</si>
  <si>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</si>
  <si>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</si>
  <si>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</si>
  <si>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</si>
  <si>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</si>
  <si>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</si>
  <si>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</si>
  <si>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</si>
  <si>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</si>
  <si>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</si>
  <si>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</si>
  <si>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</si>
  <si>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</si>
  <si>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</si>
  <si>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</si>
  <si>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</si>
  <si>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</si>
  <si>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</si>
  <si>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</si>
  <si>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</si>
  <si>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</si>
  <si>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</si>
  <si>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</si>
  <si>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</si>
  <si>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</si>
  <si>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</si>
  <si>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</si>
  <si>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</si>
  <si>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</si>
  <si>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</si>
  <si>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</si>
  <si>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</si>
  <si>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</si>
  <si>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</si>
  <si>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</si>
  <si>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</si>
  <si>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</si>
  <si>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</si>
  <si>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</si>
  <si>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</si>
  <si>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</si>
  <si>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</si>
  <si>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</si>
  <si>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</si>
  <si>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</si>
  <si>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</si>
  <si>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</si>
  <si>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</si>
  <si>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</si>
  <si>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</si>
  <si>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</si>
  <si>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</si>
  <si>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</si>
  <si>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</si>
  <si>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</si>
  <si>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</si>
  <si>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</si>
  <si>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</si>
  <si>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</si>
  <si>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</si>
  <si>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</si>
  <si>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</si>
  <si>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</si>
  <si>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</si>
  <si>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</si>
  <si>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</si>
  <si>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</si>
  <si>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</si>
  <si>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</si>
  <si>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</si>
  <si>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</si>
  <si>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</si>
  <si>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</si>
  <si>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</si>
  <si>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</si>
  <si>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</si>
  <si>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</si>
  <si>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</si>
  <si>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</si>
  <si>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</si>
  <si>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</si>
  <si>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</si>
  <si>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</si>
  <si>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</si>
  <si>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</si>
  <si>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</si>
  <si>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</si>
  <si>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</si>
  <si>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</si>
  <si>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</si>
  <si>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</si>
  <si>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</si>
  <si>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</si>
  <si>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</si>
  <si>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</si>
  <si>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</si>
  <si>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</si>
  <si>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</si>
  <si>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</si>
  <si>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</si>
  <si>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</si>
  <si>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</si>
  <si>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</si>
  <si>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</si>
  <si>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</si>
  <si>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</si>
  <si>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</si>
  <si>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</si>
  <si>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</si>
  <si>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</si>
  <si>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</si>
  <si>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</si>
  <si>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</si>
  <si>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</si>
  <si>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</si>
  <si>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</si>
  <si>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</si>
  <si>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</si>
  <si>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</si>
  <si>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</si>
  <si>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</si>
  <si>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</si>
  <si>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</si>
  <si>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</si>
  <si>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</si>
  <si>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</si>
  <si>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</si>
  <si>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</si>
  <si>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</si>
  <si>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</si>
  <si>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</si>
  <si>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</si>
  <si>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</si>
  <si>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</si>
  <si>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</si>
  <si>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</si>
  <si>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</si>
  <si>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</si>
  <si>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</si>
  <si>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</si>
  <si>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</si>
  <si>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</si>
  <si>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</si>
  <si>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</si>
  <si>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</si>
  <si>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</si>
  <si>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</si>
  <si>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</si>
  <si>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</si>
  <si>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</si>
  <si>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</si>
  <si>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</si>
  <si>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</si>
  <si>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</si>
  <si>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</si>
  <si>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</si>
  <si>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</si>
  <si>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</si>
  <si>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</si>
  <si>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</si>
  <si>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</si>
  <si>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</si>
  <si>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</si>
  <si>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</si>
  <si>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</si>
  <si>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</si>
  <si>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</si>
  <si>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</si>
  <si>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</si>
  <si>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</si>
  <si>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</si>
  <si>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</si>
  <si>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</si>
  <si>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</si>
  <si>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</si>
  <si>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</si>
  <si>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</si>
  <si>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</si>
  <si>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</si>
  <si>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</si>
  <si>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</si>
  <si>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</si>
  <si>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</si>
  <si>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</si>
  <si>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</si>
  <si>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</si>
  <si>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</si>
  <si>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</si>
  <si>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</si>
  <si>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</si>
  <si>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</si>
  <si>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</si>
  <si>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</si>
  <si>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</si>
  <si>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</si>
  <si>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</si>
  <si>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</si>
  <si>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</si>
  <si>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</si>
  <si>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</si>
  <si>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</si>
  <si>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</si>
  <si>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</si>
  <si>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</si>
  <si>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</si>
  <si>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</si>
  <si>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</si>
  <si>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</si>
  <si>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</si>
  <si>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</si>
  <si>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</si>
  <si>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</si>
  <si>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</si>
  <si>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</si>
  <si>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</si>
  <si>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</si>
  <si>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</si>
  <si>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</si>
  <si>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</si>
  <si>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</si>
  <si>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</si>
  <si>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</si>
  <si>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</si>
  <si>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</si>
  <si>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</si>
  <si>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</si>
  <si>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</si>
  <si>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</si>
  <si>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</si>
  <si>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</si>
  <si>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</si>
  <si>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</si>
  <si>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</si>
  <si>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</si>
  <si>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</si>
  <si>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</si>
  <si>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</si>
  <si>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</si>
  <si>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</si>
  <si>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</si>
  <si>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</si>
  <si>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</si>
  <si>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</si>
  <si>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</si>
  <si>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</si>
  <si>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</si>
  <si>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</si>
  <si>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</si>
  <si>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</si>
  <si>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</si>
  <si>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</si>
  <si>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</si>
  <si>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</si>
  <si>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</si>
  <si>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</si>
  <si>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</si>
  <si>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</si>
  <si>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</si>
  <si>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</si>
  <si>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</si>
  <si>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</si>
  <si>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</si>
  <si>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</si>
  <si>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</si>
  <si>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</si>
  <si>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</si>
  <si>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</si>
  <si>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</si>
  <si>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</si>
  <si>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</si>
  <si>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</si>
  <si>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</si>
  <si>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</si>
  <si>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</si>
  <si>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</si>
  <si>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</si>
  <si>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</si>
  <si>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</si>
  <si>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</si>
  <si>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</si>
  <si>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</si>
  <si>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</si>
  <si>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</si>
  <si>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</si>
  <si>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</si>
  <si>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</si>
  <si>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</si>
  <si>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</si>
  <si>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</si>
  <si>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</si>
  <si>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</si>
  <si>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</si>
  <si>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</si>
  <si>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</si>
  <si>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</si>
  <si>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</si>
  <si>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</si>
  <si>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</si>
  <si>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</si>
  <si>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</si>
  <si>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</si>
  <si>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</si>
  <si>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</si>
  <si>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</si>
  <si>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</si>
  <si>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</si>
  <si>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</si>
  <si>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</si>
  <si>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</si>
  <si>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</si>
  <si>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</si>
  <si>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</si>
  <si>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</si>
  <si>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</si>
  <si>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</si>
  <si>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</si>
  <si>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</si>
  <si>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</si>
  <si>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</si>
  <si>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</si>
  <si>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</si>
  <si>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</si>
  <si>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</si>
  <si>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</si>
  <si>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</si>
  <si>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</si>
  <si>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</si>
  <si>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</si>
  <si>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</si>
  <si>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</si>
  <si>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</si>
  <si>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</si>
  <si>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</si>
  <si>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</si>
  <si>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</si>
  <si>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</si>
  <si>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</si>
  <si>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</si>
  <si>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</si>
  <si>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</si>
  <si>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</si>
  <si>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</si>
  <si>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</si>
  <si>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</si>
  <si>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</si>
  <si>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</si>
  <si>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</si>
  <si>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</si>
  <si>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</si>
  <si>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</si>
  <si>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</si>
  <si>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</si>
  <si>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</si>
  <si>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</si>
  <si>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</si>
  <si>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</si>
  <si>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</si>
  <si>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</si>
  <si>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</si>
  <si>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</si>
  <si>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</si>
  <si>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</si>
  <si>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</si>
  <si>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</si>
  <si>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</si>
  <si>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</si>
  <si>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</si>
  <si>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</si>
  <si>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</si>
  <si>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</si>
  <si>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</si>
  <si>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</si>
  <si>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</si>
  <si>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</si>
  <si>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</si>
  <si>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</si>
  <si>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</si>
  <si>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</si>
  <si>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</si>
  <si>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</si>
  <si>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</si>
  <si>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</si>
  <si>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</si>
  <si>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</si>
  <si>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</si>
  <si>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</si>
  <si>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</si>
  <si>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</si>
  <si>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</si>
  <si>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</si>
  <si>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</si>
  <si>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</si>
  <si>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</si>
  <si>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</si>
  <si>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</si>
  <si>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</si>
  <si>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</si>
  <si>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</si>
  <si>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</si>
  <si>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</si>
  <si>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</si>
  <si>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</si>
  <si>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</si>
  <si>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</si>
  <si>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</si>
  <si>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</si>
  <si>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</si>
  <si>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</si>
  <si>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</si>
  <si>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</si>
  <si>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</si>
  <si>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</si>
  <si>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</si>
  <si>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</si>
  <si>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</si>
  <si>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</si>
  <si>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</si>
  <si>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</si>
  <si>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</si>
  <si>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</si>
  <si>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</si>
  <si>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</si>
  <si>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</si>
  <si>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</si>
  <si>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</si>
  <si>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</si>
  <si>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</si>
  <si>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</si>
  <si>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</si>
  <si>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</si>
  <si>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</si>
  <si>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</si>
  <si>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</si>
  <si>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</si>
  <si>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</si>
  <si>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</si>
  <si>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</si>
  <si>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</si>
  <si>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</si>
  <si>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</si>
  <si>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</si>
  <si>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</si>
  <si>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</si>
  <si>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</si>
  <si>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</si>
  <si>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</si>
  <si>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</si>
  <si>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</si>
  <si>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</si>
  <si>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</si>
  <si>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</si>
  <si>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</si>
  <si>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</si>
  <si>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</si>
  <si>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</si>
  <si>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</si>
  <si>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</si>
  <si>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</si>
  <si>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</si>
  <si>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</si>
  <si>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</si>
  <si>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</si>
  <si>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</si>
  <si>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</si>
  <si>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</si>
  <si>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</si>
  <si>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</si>
  <si>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</si>
  <si>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</si>
  <si>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</si>
  <si>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</si>
  <si>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</si>
  <si>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</si>
  <si>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</si>
  <si>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</si>
  <si>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</si>
  <si>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</si>
  <si>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</si>
  <si>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</si>
  <si>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</si>
  <si>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</si>
  <si>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</si>
  <si>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</si>
  <si>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</si>
  <si>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</si>
  <si>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</si>
  <si>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</si>
  <si>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</si>
  <si>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</si>
  <si>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</si>
  <si>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</si>
  <si>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</si>
  <si>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</si>
  <si>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</si>
  <si>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</si>
  <si>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</si>
  <si>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</si>
  <si>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</si>
  <si>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</si>
  <si>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</si>
  <si>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</si>
  <si>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</si>
  <si>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</si>
  <si>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</si>
  <si>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</si>
  <si>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</si>
  <si>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</si>
  <si>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</si>
  <si>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</si>
  <si>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</si>
  <si>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</si>
  <si>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</si>
  <si>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</si>
  <si>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</si>
  <si>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</si>
  <si>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</si>
  <si>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</si>
  <si>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</si>
  <si>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</si>
  <si>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</si>
  <si>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</si>
  <si>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</si>
  <si>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</si>
  <si>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</si>
  <si>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</si>
  <si>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</si>
  <si>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</si>
  <si>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</si>
  <si>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</si>
  <si>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</si>
  <si>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</si>
  <si>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</si>
  <si>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</si>
  <si>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</si>
  <si>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</si>
  <si>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</si>
  <si>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</si>
  <si>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</si>
  <si>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</si>
  <si>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</si>
  <si>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</si>
  <si>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</si>
  <si>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</si>
  <si>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</si>
  <si>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</si>
  <si>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</si>
  <si>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</si>
  <si>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</si>
  <si>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</si>
  <si>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</si>
  <si>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</si>
  <si>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</si>
  <si>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</si>
  <si>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</si>
  <si>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</si>
  <si>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</si>
  <si>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</si>
  <si>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</si>
  <si>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</si>
  <si>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</si>
  <si>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</si>
  <si>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</si>
  <si>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</si>
  <si>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</si>
  <si>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</si>
  <si>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</si>
  <si>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</si>
  <si>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</si>
  <si>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</si>
  <si>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</si>
  <si>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</si>
  <si>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</si>
  <si>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</si>
  <si>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</si>
  <si>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</si>
  <si>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</si>
  <si>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</si>
  <si>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</si>
  <si>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</si>
  <si>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</si>
  <si>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</si>
  <si>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</si>
  <si>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</si>
  <si>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</si>
  <si>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</si>
  <si>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</si>
  <si>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</si>
  <si>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</si>
  <si>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</si>
  <si>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</si>
  <si>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</si>
  <si>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</si>
  <si>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</si>
  <si>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</si>
  <si>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</si>
  <si>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</si>
  <si>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</si>
  <si>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</si>
  <si>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</si>
  <si>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</si>
  <si>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</si>
  <si>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</si>
  <si>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</si>
  <si>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</si>
  <si>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</si>
  <si>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</si>
  <si>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</si>
  <si>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</si>
  <si>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</si>
  <si>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</si>
  <si>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</si>
  <si>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</si>
  <si>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</si>
  <si>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</si>
  <si>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</si>
  <si>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</si>
  <si>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</si>
  <si>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</si>
  <si>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</si>
  <si>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</si>
  <si>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</si>
  <si>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</si>
  <si>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</si>
  <si>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</si>
  <si>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</si>
  <si>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</si>
  <si>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</si>
  <si>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</si>
  <si>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</si>
  <si>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</si>
  <si>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</si>
  <si>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</si>
  <si>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</si>
  <si>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</si>
  <si>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</si>
  <si>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</si>
  <si>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</si>
  <si>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</si>
  <si>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</si>
  <si>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</si>
  <si>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</si>
  <si>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</si>
  <si>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</si>
  <si>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</si>
  <si>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</si>
  <si>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</si>
  <si>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</si>
  <si>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</si>
  <si>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</si>
  <si>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</si>
  <si>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</si>
  <si>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</si>
  <si>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</si>
  <si>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</si>
  <si>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</si>
  <si>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</si>
  <si>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</si>
  <si>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</si>
  <si>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</si>
  <si>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</si>
  <si>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</si>
  <si>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</si>
  <si>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</si>
  <si>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</si>
  <si>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</si>
  <si>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</si>
  <si>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</si>
  <si>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</si>
  <si>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</si>
  <si>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</si>
  <si>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</si>
  <si>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</si>
  <si>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</si>
  <si>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</si>
  <si>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</si>
  <si>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</si>
  <si>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</si>
  <si>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</si>
  <si>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</si>
  <si>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</si>
  <si>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</si>
  <si>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</si>
  <si>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</si>
  <si>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</si>
  <si>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</si>
  <si>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</si>
  <si>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</si>
  <si>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</si>
  <si>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</si>
  <si>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</si>
  <si>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</si>
  <si>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</si>
  <si>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</si>
  <si>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</si>
  <si>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</si>
  <si>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</si>
  <si>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</si>
  <si>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</si>
  <si>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</si>
  <si>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</si>
  <si>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</si>
  <si>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</si>
  <si>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</si>
  <si>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</si>
  <si>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</si>
  <si>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</si>
  <si>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</si>
  <si>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</si>
  <si>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</si>
  <si>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</si>
  <si>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</si>
  <si>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</si>
  <si>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</si>
  <si>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</si>
  <si>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</si>
  <si>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</si>
  <si>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</si>
  <si>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</si>
  <si>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</si>
  <si>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</si>
  <si>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</si>
  <si>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</si>
  <si>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</si>
  <si>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</si>
  <si>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</si>
  <si>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</si>
  <si>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</si>
  <si>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</si>
  <si>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</si>
  <si>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</si>
  <si>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</si>
  <si>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</si>
  <si>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</si>
  <si>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</si>
  <si>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</si>
  <si>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</si>
  <si>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</si>
  <si>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</si>
  <si>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</si>
  <si>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</si>
  <si>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</si>
  <si>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</si>
  <si>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</si>
  <si>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</si>
  <si>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</si>
  <si>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</si>
  <si>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</si>
  <si>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</si>
  <si>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</si>
  <si>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</si>
  <si>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</si>
  <si>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</si>
  <si>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</si>
  <si>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</si>
  <si>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</si>
  <si>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</si>
  <si>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</si>
  <si>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</si>
  <si>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</si>
  <si>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</si>
  <si>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</si>
  <si>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</si>
  <si>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</si>
  <si>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</si>
  <si>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</si>
  <si>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</si>
  <si>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</si>
  <si>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</si>
  <si>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</si>
  <si>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</si>
  <si>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</si>
  <si>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</si>
  <si>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</si>
  <si>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</si>
  <si>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</si>
  <si>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</si>
  <si>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</si>
  <si>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</si>
  <si>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</si>
  <si>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</si>
  <si>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</si>
  <si>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</si>
  <si>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</si>
  <si>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</si>
  <si>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</si>
  <si>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</si>
  <si>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</si>
  <si>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</si>
  <si>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</si>
  <si>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</si>
  <si>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</si>
  <si>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</si>
  <si>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</si>
  <si>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</si>
  <si>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</si>
  <si>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</si>
  <si>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</si>
  <si>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</si>
  <si>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</si>
  <si>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</si>
  <si>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</si>
  <si>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</si>
  <si>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</si>
  <si>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</si>
  <si>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</si>
  <si>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</si>
  <si>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</si>
  <si>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</si>
  <si>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</si>
  <si>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</si>
  <si>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</si>
  <si>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</si>
  <si>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</si>
  <si>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</si>
  <si>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</si>
  <si>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</si>
  <si>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</si>
  <si>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</si>
  <si>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</si>
  <si>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</si>
  <si>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</si>
  <si>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</si>
  <si>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</si>
  <si>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</si>
  <si>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</si>
  <si>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</si>
  <si>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</si>
  <si>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</si>
  <si>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</si>
  <si>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</si>
  <si>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</si>
  <si>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</si>
  <si>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</si>
  <si>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</si>
  <si>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</si>
  <si>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</si>
  <si>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</si>
  <si>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</si>
  <si>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</si>
  <si>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</si>
  <si>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</si>
  <si>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</si>
  <si>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</si>
  <si>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</si>
  <si>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</si>
  <si>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</si>
  <si>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</si>
  <si>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</si>
  <si>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</si>
  <si>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</si>
  <si>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</si>
  <si>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</si>
  <si>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</si>
  <si>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</si>
  <si>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</si>
  <si>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</si>
  <si>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</si>
  <si>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</si>
  <si>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</si>
  <si>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</si>
  <si>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</si>
  <si>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</si>
  <si>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</si>
  <si>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</si>
  <si>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</si>
  <si>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</si>
  <si>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</si>
  <si>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</si>
  <si>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</si>
  <si>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</si>
  <si>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</si>
  <si>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</si>
  <si>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</si>
  <si>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</si>
  <si>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</si>
  <si>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</si>
  <si>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</si>
  <si>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</si>
  <si>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</si>
  <si>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</si>
  <si>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</si>
  <si>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</si>
  <si>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</si>
  <si>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</si>
  <si>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</si>
  <si>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</si>
  <si>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</si>
  <si>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</si>
  <si>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</si>
  <si>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</si>
  <si>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</si>
  <si>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</si>
  <si>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</si>
  <si>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</si>
  <si>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</si>
  <si>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</si>
  <si>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</si>
  <si>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</si>
  <si>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</si>
  <si>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</si>
  <si>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</si>
  <si>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</si>
  <si>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</si>
  <si>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</si>
  <si>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</si>
  <si>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</si>
  <si>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</si>
  <si>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</si>
  <si>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</si>
  <si>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</si>
  <si>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</si>
  <si>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</si>
  <si>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</si>
  <si>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</si>
  <si>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</si>
  <si>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</si>
  <si>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</si>
  <si>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</si>
  <si>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</si>
  <si>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</si>
  <si>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</si>
  <si>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</si>
  <si>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</si>
  <si>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</si>
  <si>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</si>
  <si>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</si>
  <si>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</si>
  <si>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</si>
  <si>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</si>
  <si>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</si>
  <si>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</si>
  <si>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</si>
  <si>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</si>
  <si>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</si>
  <si>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</si>
  <si>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</si>
  <si>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</si>
  <si>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</si>
  <si>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</si>
  <si>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</si>
  <si>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</si>
  <si>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</si>
  <si>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</si>
  <si>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</si>
  <si>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</si>
  <si>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</si>
  <si>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</si>
  <si>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</si>
  <si>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</si>
  <si>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</si>
  <si>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</si>
  <si>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</si>
  <si>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</si>
  <si>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</si>
  <si>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</si>
  <si>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</si>
  <si>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</si>
  <si>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</si>
  <si>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</si>
  <si>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</si>
  <si>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</si>
  <si>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</si>
  <si>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</si>
  <si>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</si>
  <si>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</si>
  <si>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</si>
  <si>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</si>
  <si>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</si>
  <si>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</si>
  <si>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</si>
  <si>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</si>
  <si>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</si>
  <si>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</si>
  <si>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</si>
  <si>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</si>
  <si>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</si>
  <si>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</si>
  <si>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</si>
  <si>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</si>
  <si>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</si>
  <si>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</si>
  <si>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</si>
  <si>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</si>
  <si>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</si>
  <si>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</si>
  <si>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</si>
  <si>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</si>
  <si>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</si>
  <si>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</si>
  <si>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</si>
  <si>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</si>
  <si>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</si>
  <si>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</si>
  <si>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</si>
  <si>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</si>
  <si>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</si>
  <si>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</si>
  <si>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</si>
  <si>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</si>
  <si>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</si>
  <si>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</si>
  <si>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</si>
  <si>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</si>
  <si>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</si>
  <si>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</si>
  <si>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</si>
  <si>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</si>
  <si>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</si>
  <si>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</si>
  <si>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</si>
  <si>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</si>
  <si>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</si>
  <si>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</si>
  <si>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</si>
  <si>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</si>
  <si>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</si>
  <si>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</si>
  <si>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</si>
  <si>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</si>
  <si>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</si>
  <si>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</si>
  <si>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</si>
  <si>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</si>
  <si>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</si>
  <si>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</si>
  <si>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</si>
  <si>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</si>
  <si>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</si>
  <si>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</si>
  <si>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</si>
  <si>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</si>
  <si>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</si>
  <si>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</si>
  <si>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</si>
  <si>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</si>
  <si>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</si>
  <si>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</si>
  <si>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</si>
  <si>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</si>
  <si>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</si>
  <si>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</si>
  <si>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</si>
  <si>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</si>
  <si>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</si>
  <si>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</si>
  <si>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</si>
  <si>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</si>
  <si>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</si>
  <si>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</si>
  <si>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</si>
  <si>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</si>
  <si>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</si>
  <si>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</si>
  <si>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</si>
  <si>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</si>
  <si>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</si>
  <si>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</si>
  <si>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</si>
  <si>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</si>
  <si>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</si>
  <si>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</si>
  <si>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</si>
  <si>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</si>
  <si>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</si>
  <si>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</si>
  <si>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</si>
  <si>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</si>
  <si>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</si>
  <si>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</si>
  <si>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</si>
  <si>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</si>
  <si>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</si>
  <si>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</si>
  <si>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</si>
  <si>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</si>
  <si>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</si>
  <si>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</si>
  <si>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</si>
  <si>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</si>
  <si>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</si>
  <si>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</si>
  <si>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</si>
  <si>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</si>
  <si>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</si>
  <si>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</si>
  <si>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</si>
  <si>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</si>
  <si>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</si>
  <si>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</si>
  <si>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</si>
  <si>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</si>
  <si>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</si>
  <si>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</si>
  <si>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</si>
  <si>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</si>
  <si>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</si>
  <si>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</si>
  <si>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</si>
  <si>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</si>
  <si>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</si>
  <si>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</si>
  <si>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</si>
  <si>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</si>
  <si>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</si>
  <si>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</si>
  <si>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</si>
  <si>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</si>
  <si>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</si>
  <si>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</si>
  <si>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</si>
  <si>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</si>
  <si>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</si>
  <si>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</si>
  <si>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</si>
  <si>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</si>
  <si>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</si>
  <si>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</si>
  <si>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</si>
  <si>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</si>
  <si>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</si>
  <si>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</si>
  <si>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</si>
  <si>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</si>
  <si>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</si>
  <si>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</si>
  <si>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</si>
  <si>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</si>
  <si>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</si>
  <si>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</si>
  <si>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</si>
  <si>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</si>
  <si>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</si>
  <si>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</si>
  <si>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</si>
  <si>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</si>
  <si>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</si>
  <si>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</si>
  <si>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</si>
  <si>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</si>
  <si>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</si>
  <si>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</si>
  <si>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</si>
  <si>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</si>
  <si>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</si>
  <si>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</si>
  <si>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</si>
  <si>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</si>
  <si>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</si>
  <si>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</si>
  <si>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</si>
  <si>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</si>
  <si>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</si>
  <si>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</si>
  <si>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</si>
  <si>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</si>
  <si>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</si>
  <si>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</si>
  <si>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</si>
  <si>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</si>
  <si>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</si>
  <si>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</si>
  <si>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</si>
  <si>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</si>
  <si>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</si>
  <si>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</si>
  <si>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</si>
  <si>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</si>
  <si>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</si>
  <si>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</si>
  <si>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</si>
  <si>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</si>
  <si>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</si>
  <si>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</si>
  <si>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</si>
  <si>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</si>
  <si>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</si>
  <si>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</si>
  <si>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</si>
  <si>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</si>
  <si>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</si>
  <si>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</si>
  <si>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</si>
  <si>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</si>
  <si>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</si>
  <si>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</si>
  <si>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</si>
  <si>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</si>
  <si>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</si>
  <si>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</si>
  <si>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</si>
  <si>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</si>
  <si>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</si>
  <si>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</si>
  <si>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</si>
  <si>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</si>
  <si>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</si>
  <si>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</si>
  <si>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</si>
  <si>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</si>
  <si>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</si>
  <si>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</si>
  <si>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</si>
  <si>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</si>
  <si>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</si>
  <si>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</si>
  <si>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</si>
  <si>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</si>
  <si>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</si>
  <si>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</si>
  <si>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</si>
  <si>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</si>
  <si>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</si>
  <si>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</si>
  <si>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</si>
  <si>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</si>
  <si>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</si>
  <si>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</si>
  <si>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</si>
  <si>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</si>
  <si>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</si>
  <si>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</si>
  <si>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</si>
  <si>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</si>
  <si>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</si>
  <si>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</si>
  <si>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</si>
  <si>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</si>
  <si>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</si>
  <si>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</si>
  <si>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</si>
  <si>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</si>
  <si>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</si>
  <si>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</si>
  <si>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</si>
  <si>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</si>
  <si>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</si>
  <si>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</si>
  <si>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</si>
  <si>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</si>
  <si>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</si>
  <si>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</si>
  <si>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</si>
  <si>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</si>
  <si>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</si>
  <si>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</si>
  <si>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</si>
  <si>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</si>
  <si>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</si>
  <si>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</si>
  <si>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</si>
  <si>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</si>
  <si>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</si>
  <si>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</si>
  <si>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</si>
  <si>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</si>
  <si>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</si>
  <si>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</si>
  <si>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</si>
  <si>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</si>
  <si>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</si>
  <si>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</si>
  <si>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</si>
  <si>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</si>
  <si>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</si>
  <si>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</si>
  <si>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</si>
  <si>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</si>
  <si>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</si>
  <si>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</si>
  <si>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</si>
  <si>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</si>
  <si>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</si>
  <si>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</si>
  <si>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</si>
  <si>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</si>
  <si>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</si>
  <si>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</si>
  <si>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</si>
  <si>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</si>
  <si>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</si>
  <si>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</si>
  <si>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</si>
  <si>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</si>
  <si>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</si>
  <si>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</si>
  <si>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</si>
  <si>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</si>
  <si>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</si>
  <si>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</si>
  <si>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</si>
  <si>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</si>
  <si>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</si>
  <si>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</si>
  <si>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</si>
  <si>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</si>
  <si>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</si>
  <si>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</si>
  <si>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</si>
  <si>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</si>
  <si>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</si>
  <si>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</si>
  <si>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</si>
  <si>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</si>
  <si>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</si>
  <si>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</si>
  <si>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</si>
  <si>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</si>
  <si>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</si>
  <si>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</si>
  <si>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</si>
  <si>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</si>
  <si>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</si>
  <si>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</si>
  <si>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</si>
  <si>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</si>
  <si>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</si>
  <si>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</si>
  <si>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</si>
  <si>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</si>
  <si>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</si>
  <si>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</si>
  <si>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</si>
  <si>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</si>
  <si>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</si>
  <si>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</si>
  <si>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</si>
  <si>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</si>
  <si>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</si>
  <si>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</si>
  <si>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</si>
  <si>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</si>
  <si>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</si>
  <si>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</si>
  <si>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</si>
  <si>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</si>
  <si>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</si>
  <si>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</si>
  <si>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</si>
  <si>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</si>
  <si>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</si>
  <si>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</si>
  <si>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</si>
  <si>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</si>
  <si>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</si>
  <si>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</si>
  <si>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</si>
  <si>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</si>
  <si>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</si>
  <si>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</si>
  <si>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</si>
  <si>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</si>
  <si>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</si>
  <si>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</si>
  <si>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</si>
  <si>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</si>
  <si>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</si>
  <si>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</si>
  <si>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</si>
  <si>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</si>
  <si>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</si>
  <si>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</si>
  <si>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</si>
  <si>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</si>
  <si>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</si>
  <si>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</si>
  <si>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</si>
  <si>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</si>
  <si>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</si>
  <si>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</si>
  <si>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</si>
  <si>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</si>
  <si>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</si>
  <si>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</si>
  <si>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</si>
  <si>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</si>
  <si>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</si>
  <si>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</si>
  <si>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</si>
  <si>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</si>
  <si>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</si>
  <si>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</si>
  <si>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</si>
  <si>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</si>
  <si>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</si>
  <si>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</si>
  <si>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</si>
  <si>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</si>
  <si>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</si>
  <si>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</si>
  <si>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</si>
  <si>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</si>
  <si>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</si>
  <si>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</si>
  <si>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</si>
  <si>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</si>
  <si>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</si>
  <si>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</si>
  <si>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</si>
  <si>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</si>
  <si>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</si>
  <si>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</si>
  <si>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</si>
  <si>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</si>
  <si>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</si>
  <si>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</si>
  <si>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</si>
  <si>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</si>
  <si>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</si>
  <si>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</si>
  <si>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</si>
  <si>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</si>
  <si>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</si>
  <si>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</si>
  <si>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</si>
  <si>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</si>
  <si>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</si>
  <si>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</si>
  <si>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</si>
  <si>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</si>
  <si>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</si>
  <si>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</si>
  <si>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</si>
  <si>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</si>
  <si>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</si>
  <si>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</si>
  <si>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</si>
  <si>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</si>
  <si>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</si>
  <si>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</si>
  <si>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</si>
  <si>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</si>
  <si>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</si>
  <si>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</si>
  <si>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</si>
  <si>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</si>
  <si>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</si>
  <si>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</si>
  <si>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</si>
  <si>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</si>
  <si>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</si>
  <si>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</si>
  <si>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</si>
  <si>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</si>
  <si>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</si>
  <si>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</si>
  <si>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</si>
  <si>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</si>
  <si>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</si>
  <si>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</si>
  <si>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</si>
  <si>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</si>
  <si>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</si>
  <si>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</si>
  <si>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</si>
  <si>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</si>
  <si>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</si>
  <si>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</si>
  <si>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</si>
  <si>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</si>
  <si>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</si>
  <si>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</si>
  <si>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</si>
  <si>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</si>
  <si>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</si>
  <si>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</si>
  <si>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</si>
  <si>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</si>
  <si>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</si>
  <si>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</si>
  <si>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</si>
  <si>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</si>
  <si>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</si>
  <si>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</si>
  <si>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</si>
  <si>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</si>
  <si>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</si>
  <si>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</si>
  <si>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</si>
  <si>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</si>
  <si>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</si>
  <si>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</si>
  <si>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</si>
  <si>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</si>
  <si>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</si>
  <si>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</si>
  <si>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</si>
  <si>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</si>
  <si>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</si>
  <si>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</si>
  <si>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</si>
  <si>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</si>
  <si>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</si>
  <si>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</si>
  <si>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</si>
  <si>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</si>
  <si>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</si>
  <si>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</si>
  <si>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</si>
  <si>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</si>
  <si>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</si>
  <si>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</si>
  <si>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</si>
  <si>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</si>
  <si>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</si>
  <si>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</si>
  <si>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</si>
  <si>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</si>
  <si>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</si>
  <si>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</si>
  <si>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</si>
  <si>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</si>
  <si>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</si>
  <si>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</si>
  <si>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</si>
  <si>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</si>
  <si>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</si>
  <si>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</si>
  <si>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</si>
  <si>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</si>
  <si>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</si>
  <si>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</si>
  <si>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</si>
  <si>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</si>
  <si>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</si>
  <si>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</si>
  <si>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</si>
  <si>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</si>
  <si>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</si>
  <si>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</si>
  <si>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</si>
  <si>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</si>
  <si>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</si>
  <si>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</si>
  <si>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</si>
  <si>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</si>
  <si>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</si>
  <si>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</si>
  <si>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</si>
  <si>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</si>
  <si>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</si>
  <si>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</si>
  <si>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</si>
  <si>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</si>
  <si>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</si>
  <si>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</si>
  <si>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</si>
  <si>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</si>
  <si>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</si>
  <si>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</si>
  <si>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</si>
  <si>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</si>
  <si>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</si>
  <si>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</si>
  <si>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</si>
  <si>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</si>
  <si>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</si>
  <si>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</si>
  <si>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</si>
  <si>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</si>
  <si>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</si>
  <si>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</si>
  <si>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</si>
  <si>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</si>
  <si>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</si>
  <si>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</si>
  <si>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</si>
  <si>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</si>
  <si>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</si>
  <si>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</si>
  <si>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</si>
  <si>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</si>
  <si>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</si>
  <si>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</si>
  <si>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</si>
  <si>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</si>
  <si>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</si>
  <si>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</si>
  <si>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</si>
  <si>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</si>
  <si>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</si>
  <si>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</si>
  <si>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</si>
  <si>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</si>
  <si>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</si>
  <si>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</si>
  <si>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</si>
  <si>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</si>
  <si>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</si>
  <si>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</si>
  <si>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</si>
  <si>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</si>
  <si>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</si>
  <si>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</si>
  <si>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</si>
  <si>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</si>
  <si>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</si>
  <si>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</si>
  <si>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</si>
  <si>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</si>
  <si>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</si>
  <si>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</si>
  <si>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</si>
  <si>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</si>
  <si>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</si>
  <si>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</si>
  <si>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</si>
  <si>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</si>
  <si>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</si>
  <si>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</si>
  <si>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</si>
  <si>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</si>
  <si>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</si>
  <si>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</si>
  <si>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</si>
  <si>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</si>
  <si>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</si>
  <si>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</si>
  <si>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</si>
  <si>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</si>
  <si>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</si>
  <si>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</si>
  <si>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</si>
  <si>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</si>
  <si>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</si>
  <si>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</si>
  <si>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</si>
  <si>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</si>
  <si>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</si>
  <si>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</si>
  <si>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</si>
  <si>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</si>
  <si>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</si>
  <si>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</si>
  <si>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</si>
  <si>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</si>
  <si>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</si>
  <si>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</si>
  <si>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</si>
  <si>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</si>
  <si>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</si>
  <si>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</si>
  <si>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</si>
  <si>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</si>
  <si>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</si>
  <si>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</si>
  <si>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</si>
  <si>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</si>
  <si>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</si>
  <si>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</si>
  <si>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</si>
  <si>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</si>
  <si>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</si>
  <si>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</si>
  <si>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</si>
  <si>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</si>
  <si>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</si>
  <si>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</si>
  <si>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</si>
  <si>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</si>
  <si>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</si>
  <si>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</si>
  <si>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</si>
  <si>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</si>
  <si>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</si>
  <si>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</si>
  <si>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</si>
  <si>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</si>
  <si>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</si>
  <si>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</si>
  <si>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</si>
  <si>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</si>
  <si>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</si>
  <si>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</si>
  <si>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</si>
  <si>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</si>
  <si>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</si>
  <si>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</si>
  <si>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</si>
  <si>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</si>
  <si>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</si>
  <si>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</si>
  <si>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</si>
  <si>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</si>
  <si>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</si>
  <si>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</si>
  <si>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</si>
  <si>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</si>
  <si>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</si>
  <si>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</si>
  <si>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</si>
  <si>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</si>
  <si>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</si>
  <si>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</si>
  <si>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</si>
  <si>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</si>
  <si>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</si>
  <si>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</si>
  <si>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</si>
  <si>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</si>
  <si>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</si>
  <si>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</si>
  <si>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</si>
  <si>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</si>
  <si>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</si>
  <si>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</si>
  <si>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</si>
  <si>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</si>
  <si>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</si>
  <si>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</si>
  <si>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</si>
  <si>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</si>
  <si>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</si>
  <si>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</si>
  <si>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</si>
  <si>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</si>
  <si>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</si>
  <si>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</si>
  <si>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</si>
  <si>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</si>
  <si>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</si>
  <si>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</si>
  <si>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</si>
  <si>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</si>
  <si>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</si>
  <si>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</si>
  <si>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</si>
  <si>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</si>
  <si>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</si>
  <si>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</si>
  <si>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</si>
  <si>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</si>
  <si>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</si>
  <si>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</si>
  <si>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</si>
  <si>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</si>
  <si>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</si>
  <si>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</si>
  <si>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</si>
  <si>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</si>
  <si>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</si>
  <si>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</si>
  <si>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</si>
  <si>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</si>
  <si>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</si>
  <si>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</si>
  <si>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</si>
  <si>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</si>
  <si>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</si>
  <si>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</si>
  <si>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</si>
  <si>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</si>
  <si>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</si>
  <si>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</si>
  <si>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</si>
  <si>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</si>
  <si>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</si>
  <si>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</si>
  <si>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</si>
  <si>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</si>
  <si>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</si>
  <si>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</si>
  <si>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</si>
  <si>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</si>
  <si>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</si>
  <si>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</si>
  <si>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</si>
  <si>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</si>
  <si>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</si>
  <si>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</si>
  <si>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</si>
  <si>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</si>
  <si>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</si>
  <si>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</si>
  <si>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</si>
  <si>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</si>
  <si>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</si>
  <si>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</si>
  <si>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</si>
  <si>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</si>
  <si>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</si>
  <si>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</si>
  <si>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</si>
  <si>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</si>
  <si>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</si>
  <si>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</si>
  <si>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</si>
  <si>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</si>
  <si>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</si>
  <si>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</si>
  <si>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</si>
  <si>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</si>
  <si>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</si>
  <si>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</si>
  <si>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</si>
  <si>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</si>
  <si>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</si>
  <si>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</si>
  <si>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</si>
  <si>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</si>
  <si>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</si>
  <si>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</si>
  <si>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</si>
  <si>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</si>
  <si>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</si>
  <si>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</si>
  <si>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</si>
  <si>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</si>
  <si>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</si>
  <si>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</si>
  <si>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</si>
  <si>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</si>
  <si>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</si>
  <si>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</si>
  <si>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</si>
  <si>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</si>
  <si>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</si>
  <si>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</si>
  <si>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</si>
  <si>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</si>
  <si>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</si>
  <si>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</si>
  <si>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</si>
  <si>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</si>
  <si>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</si>
  <si>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</si>
  <si>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</si>
  <si>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</si>
  <si>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</si>
  <si>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</si>
  <si>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</si>
  <si>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</si>
  <si>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</si>
  <si>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</si>
  <si>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</si>
  <si>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</si>
  <si>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</si>
  <si>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</si>
  <si>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</si>
  <si>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</si>
  <si>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</si>
  <si>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</si>
  <si>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</si>
  <si>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</si>
  <si>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</si>
  <si>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</si>
  <si>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</si>
  <si>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</si>
  <si>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</si>
  <si>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</si>
  <si>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</si>
  <si>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</si>
  <si>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</si>
  <si>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</si>
  <si>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</si>
  <si>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</si>
  <si>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</si>
  <si>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</si>
  <si>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</si>
  <si>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</si>
  <si>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</si>
  <si>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</si>
  <si>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</si>
  <si>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</si>
  <si>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</si>
  <si>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</si>
  <si>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</si>
  <si>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</si>
  <si>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</si>
  <si>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</si>
  <si>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</si>
  <si>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</si>
  <si>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</si>
  <si>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</si>
  <si>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</si>
  <si>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</si>
  <si>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</si>
  <si>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</si>
  <si>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</si>
  <si>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</si>
  <si>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</si>
  <si>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</si>
  <si>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</si>
  <si>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</si>
  <si>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</si>
  <si>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</si>
  <si>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</si>
  <si>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</si>
  <si>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</si>
  <si>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</si>
  <si>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</si>
  <si>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</si>
  <si>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</si>
  <si>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</si>
  <si>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</si>
  <si>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</si>
  <si>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</si>
  <si>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</si>
  <si>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</si>
  <si>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</si>
  <si>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</si>
  <si>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</si>
  <si>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</si>
  <si>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</si>
  <si>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</si>
  <si>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</si>
  <si>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</si>
  <si>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</si>
  <si>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</si>
  <si>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</si>
  <si>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</si>
  <si>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</si>
  <si>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</si>
  <si>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</si>
  <si>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</si>
  <si>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</si>
  <si>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</si>
  <si>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</si>
  <si>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</si>
  <si>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</si>
  <si>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</si>
  <si>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</si>
  <si>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</si>
  <si>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</si>
  <si>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</si>
  <si>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</si>
  <si>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</si>
  <si>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</si>
  <si>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PCM-20251112-00000416</t>
  </si>
  <si>
    <t>Critical</t>
  </si>
  <si>
    <t xml:space="preserve">team on way need 150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</si>
  <si>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</si>
  <si>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</si>
  <si>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</si>
  <si>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</si>
  <si>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</si>
  <si>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</si>
  <si>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</si>
  <si>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</si>
  <si>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</si>
  <si>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</si>
  <si>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</si>
  <si>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</si>
  <si>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</si>
  <si>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</si>
  <si>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</si>
  <si>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</si>
  <si>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</si>
  <si>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</si>
  <si>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</si>
  <si>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</si>
  <si>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</si>
  <si>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</si>
  <si>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</si>
  <si>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</si>
  <si>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</si>
  <si>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</si>
  <si>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</si>
  <si>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</si>
  <si>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</si>
  <si>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</si>
  <si>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</si>
  <si>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</si>
  <si>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</si>
  <si>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</si>
  <si>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</si>
  <si>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</si>
  <si>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</si>
  <si>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</si>
  <si>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</si>
  <si>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</si>
  <si>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</si>
  <si>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</si>
  <si>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</si>
  <si>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</si>
  <si>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</si>
  <si>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</si>
  <si>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</si>
  <si>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</si>
  <si>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</si>
  <si>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</si>
  <si>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</si>
  <si>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</si>
  <si>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</si>
  <si>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</si>
  <si>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</si>
  <si>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</si>
  <si>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</si>
  <si>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</si>
  <si>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</si>
  <si>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</si>
  <si>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</si>
  <si>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</si>
  <si>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</si>
  <si>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</si>
  <si>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</si>
  <si>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</si>
  <si>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</si>
  <si>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</si>
  <si>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</si>
  <si>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</si>
  <si>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</si>
  <si>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</si>
  <si>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</si>
  <si>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</si>
  <si>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</si>
  <si>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</si>
  <si>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</si>
  <si>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</si>
  <si>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</si>
  <si>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</si>
  <si>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</si>
  <si>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</si>
  <si>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</si>
  <si>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PCM-20251112-00000314</t>
  </si>
  <si>
    <t>nob0112</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</si>
  <si>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</si>
  <si>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</si>
  <si>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</si>
  <si>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</si>
  <si>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</si>
  <si>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</si>
  <si>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</si>
  <si>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</si>
  <si>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</si>
  <si>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</si>
  <si>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</si>
  <si>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PCM-20251112-00000370</t>
  </si>
  <si>
    <t xml:space="preserve">EM team moved ETA: 40 min </t>
  </si>
  <si>
    <t>PCM-20251111-00001857</t>
  </si>
  <si>
    <t>ETA 150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</si>
</sst>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74" dataDxfId="173" headerRowBorderDxfId="171" tableBorderDxfId="172" totalsRowBorderDxfId="170">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 totalsRowShown="0" headerRowDxfId="48" dataDxfId="47" headerRowBorderDxfId="45" tableBorderDxfId="46" totalsRowBorderDxfId="44">
  <autoFilter ref="A1:L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0" totalsRowShown="0" headerRowDxfId="31" dataDxfId="30" headerRowBorderDxfId="28" tableBorderDxfId="29">
  <autoFilter ref="A1:L2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tabSelected="1" workbookViewId="0">
      <selection activeCell="D16" sqref="D1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310.25668113426218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4</v>
      </c>
      <c r="D3" s="109" t="s">
        <v>13977</v>
      </c>
      <c r="E3" s="110" t="s">
        <v>39024</v>
      </c>
      <c r="F3" s="111">
        <v>45973.203483796293</v>
      </c>
      <c r="G3" s="112">
        <f t="shared" ref="G3:G31" ca="1" si="0">IFERROR(NOW()-F3,"")</f>
        <v>1.6232638954534195E-3</v>
      </c>
      <c r="H3" s="155">
        <v>45973.192337962966</v>
      </c>
      <c r="I3" s="109" t="str">
        <f>IFERROR(VLOOKUP(D3,DB!A:F,6,0),"")</f>
        <v>SCECO</v>
      </c>
      <c r="J3" s="109" t="str">
        <f>IFERROR(VLOOKUP(D3,DB!A:G,7,0),"")</f>
        <v>Vandalized</v>
      </c>
      <c r="K3" s="113" t="s">
        <v>39025</v>
      </c>
      <c r="L3" s="114" t="str">
        <f>IFERROR(VLOOKUP(D3,DB!A:I,9,0),"")</f>
        <v>Latis</v>
      </c>
    </row>
    <row r="4" spans="1:15" ht="15" customHeight="1">
      <c r="A4" s="108"/>
      <c r="B4" s="109" t="str">
        <f>IFERROR(VLOOKUP(D4,DB!A:K,11,0),"")</f>
        <v/>
      </c>
      <c r="C4" s="109"/>
      <c r="D4" s="109"/>
      <c r="E4" s="110"/>
      <c r="F4" s="111"/>
      <c r="G4" s="112">
        <f t="shared" ca="1" si="0"/>
        <v>45973.205107060188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45973.205107060188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45973.205107060188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45973.205107060188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45973.205107060188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45973.205107060188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45973.205107060188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45973.205107060188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45973.205107060188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45973.205107060188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45973.205107060188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45973.205107060188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45973.205107060188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45973.205107060188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45973.205107060188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45973.205107060188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45973.205107060188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45973.205107060188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45973.205107060188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45973.205107060188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45973.205107060188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45973.205107060188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45973.205107060188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45973.205107060188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45973.205107060188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45973.205107060188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45973.205107060188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45973.205107060188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ref="G32:G63" ca="1" si="1">IFERROR(NOW()-F32,"")</f>
        <v>45973.205107060188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45973.205107060188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45973.205107060188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45973.205107060188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45973.205107060188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45973.205107060188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45973.205107060188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45973.205107060188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45973.205107060188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45973.205107060188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45973.205107060188</v>
      </c>
      <c r="H42" s="111"/>
      <c r="I42" s="109" t="str">
        <f>IFERROR(VLOOKUP(D42,DB!A:F,6,0),"")</f>
        <v/>
      </c>
      <c r="J42" s="109" t="str">
        <f>IFERROR(VLOOKUP(D42,DB!A:G,7,0),"")</f>
        <v/>
      </c>
      <c r="K42" s="113"/>
      <c r="L42" s="114" t="str">
        <f>IFERROR(VLOOKUP(D42,DB!A:I,9,0),"")</f>
        <v/>
      </c>
    </row>
    <row r="43" spans="1:12" ht="15" customHeight="1">
      <c r="A43" s="117"/>
      <c r="B43" s="118" t="str">
        <f>IFERROR(VLOOKUP(D43,DB!A:K,11,0),"")</f>
        <v/>
      </c>
      <c r="C43" s="118"/>
      <c r="D43" s="118"/>
      <c r="E43" s="119"/>
      <c r="F43" s="120"/>
      <c r="G43" s="121">
        <f t="shared" ca="1" si="1"/>
        <v>45973.205107060188</v>
      </c>
      <c r="H43" s="120"/>
      <c r="I43" s="118" t="str">
        <f>IFERROR(VLOOKUP(D43,DB!A:F,6,0),"")</f>
        <v/>
      </c>
      <c r="J43" s="118" t="str">
        <f>IFERROR(VLOOKUP(D43,DB!A:G,7,0),"")</f>
        <v/>
      </c>
      <c r="K43" s="122"/>
      <c r="L43" s="123" t="str">
        <f>IFERROR(VLOOKUP(D43,DB!A:I,9,0),"")</f>
        <v/>
      </c>
    </row>
  </sheetData>
  <customSheetViews>
    <customSheetView guid="{F6042A99-DD27-4453-835D-0834D95730CC}" filter="1" showAutoFilter="1">
      <pageMargins left="0" right="0" top="0" bottom="0" header="0" footer="0"/>
      <autoFilter ref="B1:M1" xr:uid="{96AD19D9-E84E-4E59-8401-48D2F13607FB}"/>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148.20526909722685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13" ca="1" si="1">IFERROR(NOW()-F4,"-")</f>
        <v>45973.205107060188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45973.205107060188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45973.205107060188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45973.205107060188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45973.205107060188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45973.205107060188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45973.205107060188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45973.205107060188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45973.205107060188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45973.205107060188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45973.205107060188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45973.205107060188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45973.205107060188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45973.205107060188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45973.205107060188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45973.205107060188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45973.205107060188</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45973.205107060188</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45973.205107060188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45973.205107060188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45973.205107060188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45973.205107060188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45973.205107060188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45973.205107060188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45973.205107060188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45973.205107060188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45973.205107060188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45973.205107060188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45973.205107060188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45973.205107060188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45973.205107060188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45973.205107060188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45973.205107060188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45973.205107060188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45973.205107060188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45973.205107060188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45973.205107060188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45973.205107060188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45973.205107060188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45973.205107060188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45973.205107060188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45973.205107060188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45973.205107060188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45973.205107060188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45973.205107060188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45973.205107060188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45973.205107060188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45973.205107060188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45973.205107060188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45973.205107060188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45973.205107060188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45973.205107060188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45973.205107060188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45973.205107060188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45973.205107060188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45973.205107060188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45973.205107060188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45973.205107060188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45973.205107060188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45973.205107060188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45973.205107060188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45973.205107060188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45973.205107060188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45973.205107060188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45973.205107060188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45973.205107060188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45973.205107060188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45973.205107060188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45973.205107060188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45973.205107060188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45973.205107060188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45973.205107060188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45973.205107060188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45973.205107060188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45973.205107060188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45973.205107060188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45973.205107060188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45973.205107060188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45973.205107060188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45973.205107060188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45973.205107060188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45973.205107060188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45973.205107060188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45973.205107060188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45973.205107060188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45973.205107060188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45973.205107060188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45973.205107060188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45973.205107060188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45973.205107060188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45973.205107060188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45973.205107060188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45973.205107060188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45973.205107060188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45973.205107060188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45973.205107060188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45973.205107060188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45973.205107060188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45973.205107060188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45973.205107060188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45973.205107060188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45973.205107060188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45973.205107060188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45973.205107060188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45973.205107060188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45973.205107060188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45973.205107060188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45973.205107060188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45973.205107060188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45973.205107060188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45973.205107060188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45973.205107060188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45973.205107060188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45973.205107060188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45973.205107060188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45973.205107060188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45973.205107060188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45973.205107060188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45973.205107060188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45973.205107060188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45973.205107060188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45973.205107060188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45973.205107060188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45973.205107060188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45973.205107060188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45973.205107060188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45973.205107060188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45973.205107060188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45973.205107060188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45973.205107060188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45973.205107060188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45973.205107060188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45973.205107060188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45973.205107060188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45973.205107060188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45973.205107060188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45973.205107060188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45973.205107060188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45973.205107060188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45973.205107060188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45973.205107060188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45973.205107060188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45973.205107060188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45973.205107060188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45973.205107060188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45973.205107060188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45973.205107060188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45973.205107060188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45973.205107060188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45973.205107060188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45973.205107060188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45973.205107060188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45973.205107060188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45973.205107060188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45973.205107060188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45973.205107060188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45973.205107060188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45973.205107060188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45973.205107060188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45973.205107060188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45973.205107060188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45973.205107060188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45973.205107060188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45973.205107060188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45973.205107060188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45973.205107060188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45973.205107060188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45973.205107060188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45973.205107060188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45973.205107060188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45973.205107060188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45973.205107060188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45973.205107060188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45973.205107060188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45973.205107060188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45973.205107060188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45973.205107060188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45973.205107060188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45973.205107060188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45973.205107060188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45973.205107060188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45973.205107060188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45973.205107060188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45973.205107060188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45973.205107060188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45973.205107060188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45973.205107060188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45973.205107060188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45973.205107060188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45973.205107060188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45973.205107060188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45973.205107060188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45973.205107060188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45973.205107060188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45973.205107060188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45973.205107060188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45973.205107060188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45973.205107060188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45973.205107060188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45973.205107060188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45973.205107060188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45973.205107060188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45973.205107060188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45973.205107060188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45973.205107060188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45973.205107060188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45973.205107060188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45973.205107060188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45973.205107060188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45973.205107060188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45973.205107060188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45973.205107060188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45973.205107060188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45973.205107060188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45973.205107060188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45973.205107060188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45973.205107060188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45973.205107060188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45973.205107060188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45973.205107060188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45973.205107060188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45973.205107060188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45973.205107060188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45973.205107060188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45973.205107060188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45973.205107060188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45973.205107060188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45973.205107060188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45973.205107060188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45973.205107060188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45973.205107060188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45973.205107060188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45973.205107060188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45973.205107060188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45973.205107060188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45973.205107060188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45973.205107060188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45973.205107060188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45973.205107060188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45973.205107060188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45973.205107060188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45973.205107060188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45973.205107060188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45973.205107060188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45973.205107060188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45973.205107060188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45973.205107060188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45973.205107060188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45973.205107060188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45973.205107060188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45973.205107060188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45973.205107060188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45973.205107060188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45973.205107060188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45973.205107060188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45973.205107060188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45973.205107060188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45973.205107060188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45973.205107060188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45973.205107060188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45973.205107060188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45973.205107060188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45973.205107060188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45973.205107060188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45973.205107060188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45973.205107060188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45973.205107060188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45973.205107060188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45973.205107060188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45973.205107060188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45973.205107060188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45973.205107060188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45973.205107060188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45973.205107060188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45973.205107060188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45973.205107060188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45973.205107060188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45973.205107060188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45973.205107060188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45973.205107060188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45973.205107060188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45973.205107060188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45973.205107060188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45973.205107060188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45973.205107060188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45973.205107060188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45973.205107060188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45973.205107060188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45973.205107060188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45973.205107060188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45973.205107060188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45973.205107060188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45973.205107060188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45973.205107060188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45973.205107060188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45973.205107060188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45973.205107060188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45973.205107060188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45973.205107060188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45973.205107060188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45973.205107060188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45973.205107060188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45973.205107060188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45973.205107060188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45973.205107060188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45973.205107060188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45973.205107060188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45973.205107060188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45973.205107060188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45973.205107060188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45973.205107060188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45973.205107060188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45973.205107060188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45973.205107060188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45973.205107060188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45973.205107060188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45973.205107060188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45973.205107060188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45973.205107060188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45973.205107060188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45973.205107060188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45973.205107060188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45973.205107060188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45973.205107060188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45973.205107060188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45973.205107060188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45973.205107060188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45973.205107060188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45973.205107060188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45973.205107060188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45973.205107060188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45973.205107060188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45973.205107060188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45973.205107060188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45973.205107060188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45973.205107060188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45973.205107060188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45973.205107060188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45973.205107060188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45973.205107060188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45973.205107060188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45973.205107060188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45973.205107060188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45973.205107060188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45973.205107060188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45973.205107060188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45973.205107060188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45973.205107060188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45973.205107060188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45973.205107060188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45973.205107060188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45973.205107060188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45973.205107060188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45973.205107060188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45973.205107060188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45973.205107060188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45973.205107060188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45973.205107060188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45973.205107060188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45973.205107060188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45973.205107060188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45973.205107060188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45973.205107060188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45973.205107060188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45973.205107060188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45973.205107060188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45973.205107060188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45973.205107060188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45973.205107060188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45973.205107060188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45973.205107060188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45973.205107060188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45973.205107060188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45973.205107060188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45973.205107060188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45973.205107060188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45973.205107060188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45973.205107060188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45973.205107060188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45973.205107060188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45973.205107060188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45973.205107060188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45973.205107060188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45973.205107060188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45973.205107060188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45973.205107060188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45973.205107060188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45973.205107060188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45973.205107060188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45973.205107060188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45973.205107060188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45973.205107060188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45973.205107060188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45973.205107060188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45973.205107060188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45973.205107060188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45973.205107060188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45973.205107060188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45973.205107060188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45973.205107060188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45973.205107060188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45973.205107060188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45973.205107060188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45973.205107060188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45973.205107060188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45973.205107060188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45973.205107060188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45973.205107060188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45973.205107060188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45973.205107060188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45973.205107060188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45973.205107060188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45973.205107060188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45973.205107060188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45973.205107060188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45973.205107060188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45973.205107060188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45973.205107060188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45973.205107060188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45973.205107060188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45973.205107060188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45973.205107060188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45973.205107060188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45973.205107060188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45973.205107060188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45973.205107060188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45973.205107060188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45973.205107060188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45973.205107060188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45973.205107060188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45973.205107060188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45973.205107060188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45973.205107060188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45973.205107060188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45973.205107060188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45973.205107060188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45973.205107060188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45973.205107060188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45973.205107060188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45973.205107060188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45973.205107060188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45973.205107060188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45973.205107060188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45973.205107060188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45973.205107060188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45973.205107060188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45973.205107060188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45973.205107060188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45973.205107060188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45973.205107060188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45973.205107060188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45973.205107060188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45973.205107060188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45973.205107060188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45973.205107060188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45973.205107060188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45973.205107060188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45973.205107060188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45973.205107060188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45973.205107060188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45973.205107060188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45973.205107060188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45973.205107060188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45973.205107060188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45973.205107060188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45973.205107060188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45973.205107060188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45973.205107060188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45973.205107060188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45973.205107060188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45973.205107060188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45973.205107060188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45973.205107060188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45973.205107060188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45973.205107060188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45973.205107060188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45973.205107060188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45973.205107060188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45973.205107060188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45973.205107060188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45973.205107060188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45973.205107060188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45973.205107060188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45973.205107060188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45973.205107060188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45973.205107060188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45973.205107060188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45973.205107060188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45973.205107060188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45973.205107060188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45973.205107060188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45973.205107060188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45973.205107060188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45973.205107060188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45973.205107060188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45973.205107060188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45973.205107060188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45973.205107060188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45973.205107060188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45973.205107060188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45973.205107060188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45973.205107060188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45973.205107060188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45973.205107060188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45973.205107060188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45973.205107060188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45973.205107060188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45973.205107060188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45973.205107060188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45973.205107060188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45973.205107060188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45973.205107060188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45973.205107060188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45973.205107060188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45973.205107060188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45973.205107060188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45973.205107060188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45973.205107060188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45973.205107060188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45973.205107060188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45973.205107060188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45973.205107060188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45973.205107060188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45973.205107060188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45973.205107060188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45973.205107060188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45973.205107060188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45973.205107060188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45973.205107060188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45973.205107060188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45973.205107060188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45973.205107060188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45973.205107060188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45973.205107060188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45973.205107060188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45973.205107060188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45973.205107060188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45973.205107060188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45973.205107060188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45973.205107060188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45973.205107060188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45973.205107060188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45973.205107060188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45973.205107060188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45973.205107060188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45973.205107060188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45973.205107060188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45973.205107060188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45973.205107060188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45973.205107060188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45973.205107060188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45973.205107060188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45973.205107060188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45973.205107060188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45973.205107060188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45973.205107060188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45973.205107060188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45973.205107060188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45973.205107060188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45973.205107060188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45973.205107060188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45973.205107060188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45973.205107060188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45973.205107060188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45973.205107060188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45973.205107060188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45973.205107060188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45973.205107060188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45973.205107060188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45973.205107060188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45973.205107060188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45973.205107060188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45973.205107060188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45973.205107060188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45973.205107060188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45973.205107060188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45973.205107060188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45973.205107060188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45973.205107060188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45973.205107060188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45973.205107060188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45973.205107060188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45973.205107060188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45973.205107060188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45973.205107060188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45973.205107060188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45973.205107060188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45973.205107060188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45973.205107060188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45973.205107060188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45973.205107060188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45973.205107060188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45973.205107060188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45973.205107060188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45973.205107060188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45973.205107060188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45973.205107060188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45973.205107060188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45973.205107060188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45973.205107060188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45973.205107060188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45973.205107060188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45973.205107060188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45973.205107060188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45973.205107060188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45973.205107060188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45973.205107060188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45973.205107060188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45973.205107060188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45973.205107060188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45973.205107060188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45973.205107060188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45973.205107060188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45973.205107060188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45973.205107060188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45973.205107060188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45973.205107060188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45973.205107060188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45973.205107060188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45973.205107060188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45973.205107060188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45973.205107060188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45973.205107060188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45973.205107060188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45973.205107060188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45973.205107060188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45973.205107060188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45973.205107060188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45973.205107060188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45973.205107060188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45973.205107060188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45973.205107060188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45973.205107060188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45973.205107060188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45973.205107060188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45973.205107060188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45973.205107060188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45973.205107060188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45973.205107060188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45973.205107060188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45973.205107060188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45973.205107060188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45973.205107060188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45973.205107060188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45973.205107060188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45973.205107060188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45973.205107060188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45973.205107060188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45973.205107060188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45973.205107060188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45973.205107060188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45973.205107060188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45973.205107060188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45973.205107060188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45973.205107060188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45973.205107060188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45973.205107060188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45973.205107060188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45973.205107060188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45973.205107060188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45973.205107060188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45973.205107060188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45973.205107060188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45973.205107060188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45973.205107060188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45973.205107060188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45973.205107060188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45973.205107060188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45973.205107060188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45973.205107060188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45973.205107060188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45973.205107060188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45973.205107060188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45973.205107060188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45973.205107060188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45973.205107060188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45973.205107060188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45973.205107060188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45973.205107060188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45973.205107060188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45973.205107060188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45973.205107060188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45973.205107060188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45973.205107060188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45973.205107060188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45973.205107060188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45973.205107060188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45973.205107060188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45973.205107060188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45973.205107060188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45973.205107060188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45973.205107060188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45973.205107060188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45973.205107060188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45973.205107060188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45973.205107060188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45973.205107060188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45973.205107060188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45973.205107060188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45973.205107060188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45973.205107060188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45973.205107060188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45973.205107060188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45973.205107060188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45973.205107060188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45973.205107060188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45973.205107060188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45973.205107060188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45973.205107060188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45973.205107060188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45973.205107060188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45973.205107060188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45973.205107060188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45973.205107060188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45973.205107060188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45973.205107060188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45973.205107060188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45973.205107060188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45973.205107060188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45973.205107060188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45973.205107060188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45973.205107060188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45973.205107060188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45973.205107060188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45973.205107060188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45973.205107060188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45973.205107060188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45973.205107060188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45973.205107060188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45973.205107060188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45973.205107060188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45973.205107060188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45973.205107060188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45973.205107060188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45973.205107060188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45973.205107060188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45973.205107060188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45973.205107060188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45973.205107060188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45973.205107060188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45973.205107060188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45973.205107060188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45973.205107060188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45973.205107060188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45973.205107060188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45973.205107060188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45973.205107060188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45973.205107060188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45973.205107060188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45973.205107060188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45973.205107060188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45973.205107060188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45973.205107060188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45973.205107060188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45973.205107060188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45973.205107060188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45973.205107060188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45973.205107060188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45973.205107060188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45973.205107060188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45973.205107060188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45973.205107060188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45973.205107060188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45973.205107060188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45973.205107060188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45973.205107060188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45973.205107060188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45973.205107060188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45973.205107060188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45973.205107060188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45973.205107060188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45973.205107060188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45973.205107060188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45973.205107060188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45973.205107060188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45973.205107060188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45973.205107060188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45973.205107060188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45973.205107060188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45973.205107060188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45973.205107060188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45973.205107060188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45973.205107060188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45973.205107060188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45973.205107060188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45973.205107060188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45973.205107060188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45973.205107060188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45973.205107060188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45973.205107060188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45973.205107060188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45973.205107060188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45973.205107060188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45973.205107060188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45973.205107060188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45973.205107060188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45973.205107060188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45973.205107060188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45973.205107060188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45973.205107060188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45973.205107060188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45973.205107060188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45973.205107060188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45973.205107060188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45973.205107060188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45973.205107060188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45973.205107060188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45973.205107060188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45973.205107060188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45973.205107060188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45973.205107060188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45973.205107060188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45973.205107060188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45973.205107060188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45973.205107060188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45973.205107060188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45973.205107060188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45973.205107060188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45973.205107060188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45973.205107060188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45973.205107060188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45973.205107060188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45973.205107060188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45973.205107060188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45973.205107060188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45973.205107060188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45973.205107060188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45973.205107060188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45973.205107060188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45973.205107060188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45973.205107060188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45973.205107060188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45973.205107060188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45973.205107060188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45973.205107060188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45973.205107060188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45973.205107060188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45973.205107060188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45973.205107060188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45973.205107060188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45973.205107060188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45973.205107060188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45973.205107060188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45973.205107060188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45973.205107060188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45973.205107060188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45973.205107060188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45973.205107060188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45973.205107060188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45973.205107060188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45973.205107060188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45973.205107060188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45973.205107060188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45973.205107060188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45973.205107060188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45973.205107060188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45973.205107060188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45973.205107060188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45973.205107060188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45973.205107060188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45973.205107060188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45973.205107060188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45973.205107060188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45973.205107060188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45973.205107060188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45973.205107060188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45973.205107060188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45973.205107060188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45973.205107060188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45973.205107060188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45973.205107060188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45973.205107060188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45973.205107060188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45973.205107060188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45973.205107060188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45973.205107060188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45973.205107060188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45973.205107060188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45973.205107060188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45973.205107060188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45973.205107060188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45973.205107060188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45973.205107060188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45973.205107060188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45973.205107060188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45973.205107060188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45973.205107060188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45973.205107060188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45973.205107060188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45973.205107060188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45973.205107060188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45973.205107060188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45973.205107060188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45973.205107060188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45973.205107060188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45973.205107060188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45973.205107060188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45973.205107060188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45973.205107060188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45973.205107060188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45973.205107060188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45973.205107060188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45973.205107060188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45973.205107060188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45973.205107060188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45973.205107060188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45973.205107060188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45973.205107060188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45973.205107060188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45973.205107060188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45973.205107060188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45973.205107060188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45973.205107060188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45973.205107060188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45973.205107060188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45973.205107060188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45973.205107060188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45973.205107060188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45973.205107060188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45973.205107060188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45973.205107060188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45973.205107060188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45973.205107060188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45973.205107060188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45973.205107060188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45973.205107060188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45973.205107060188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45973.205107060188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45973.205107060188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45973.205107060188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45973.205107060188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45973.205107060188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45973.205107060188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45973.205107060188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45973.205107060188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45973.205107060188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45973.205107060188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45973.205107060188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45973.205107060188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45973.205107060188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45973.205107060188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45973.205107060188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45973.205107060188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45973.205107060188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45973.205107060188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45973.205107060188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45973.205107060188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45973.205107060188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45973.205107060188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45973.205107060188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45973.205107060188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45973.205107060188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45973.205107060188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45973.205107060188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45973.205107060188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45973.205107060188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45973.205107060188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45973.205107060188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45973.205107060188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45973.205107060188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45973.205107060188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45973.205107060188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45973.205107060188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45973.205107060188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45973.205107060188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45973.205107060188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45973.205107060188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45973.205107060188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45973.205107060188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45973.205107060188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45973.205107060188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45973.205107060188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45973.205107060188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45973.205107060188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45973.205107060188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45973.205107060188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45973.205107060188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45973.205107060188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45973.205107060188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45973.205107060188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45973.205107060188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45973.205107060188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45973.205107060188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45973.205107060188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45973.205107060188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45973.205107060188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45973.205107060188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45973.205107060188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45973.205107060188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45973.205107060188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45973.205107060188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45973.205107060188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45973.205107060188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45973.205107060188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45973.205107060188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45973.205107060188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45973.205107060188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45973.205107060188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45973.205107060188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45973.205107060188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45973.205107060188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45973.205107060188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45973.205107060188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45973.205107060188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45973.205107060188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45973.205107060188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45973.205107060188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45973.205107060188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45973.205107060188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45973.205107060188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45973.205107060188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45973.205107060188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45973.205107060188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45973.205107060188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45973.205107060188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45973.205107060188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45973.205107060188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45973.205107060188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45973.205107060188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45973.205107060188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45973.205107060188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45973.205107060188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45973.205107060188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45973.205107060188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45973.205107060188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45973.205107060188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45973.205107060188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45973.205107060188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45973.205107060188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45973.205107060188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45973.205107060188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45973.205107060188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45973.205107060188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45973.205107060188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45973.205107060188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45973.205107060188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45973.205107060188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45973.205107060188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45973.205107060188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45973.205107060188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45973.205107060188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45973.205107060188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45973.205107060188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45973.205107060188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45973.205107060188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45973.205107060188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45973.205107060188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45973.205107060188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45973.205107060188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45973.205107060188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45973.205107060188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45973.205107060188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45973.205107060188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45973.205107060188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45973.205107060188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45973.205107060188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45973.205107060188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45973.205107060188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45973.205107060188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45973.205107060188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45973.205107060188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45973.205107060188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45973.205107060188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45973.205107060188</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269.72438946759212</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39110</v>
      </c>
      <c r="E3" s="95" t="s">
        <v>39021</v>
      </c>
      <c r="F3" s="96">
        <v>45973.154166666667</v>
      </c>
      <c r="G3" s="97">
        <f ca="1">IFERROR(NOW()-F3,"")</f>
        <v>5.0940393521159422E-2</v>
      </c>
      <c r="H3" s="96">
        <v>45973.011620370373</v>
      </c>
      <c r="I3" s="135" t="str">
        <f>IFERROR(VLOOKUP(D3,DB!A:F,6,0),"")</f>
        <v>Generator-SG</v>
      </c>
      <c r="J3" s="135">
        <f>IFERROR(VLOOKUP(D3,DB!A:G,7,0),"")</f>
        <v>0</v>
      </c>
      <c r="K3" s="98" t="s">
        <v>39111</v>
      </c>
      <c r="L3" s="92" t="str">
        <f>IFERROR(VLOOKUP(D3,DB!A:I,9,0),"")</f>
        <v>Latis</v>
      </c>
    </row>
    <row r="4" spans="1:16" ht="15" customHeight="1">
      <c r="A4" s="135"/>
      <c r="B4" s="135" t="str">
        <f>IFERROR(VLOOKUP(D4,DB!A:K,11,0),"")</f>
        <v/>
      </c>
      <c r="C4" s="94"/>
      <c r="D4" s="92"/>
      <c r="E4" s="95"/>
      <c r="F4" s="96"/>
      <c r="G4" s="97">
        <f ca="1">IFERROR(NOW()-F4,"")</f>
        <v>45973.205107060188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45973.205107060188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45973.205107060188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45973.205107060188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45973.205107060188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45973.205107060188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45973.205107060188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45973.205107060188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45973.205107060188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45973.205107060188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45973.205107060188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45973.205107060188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45973.205107060188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45973.205107060188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45973.205107060188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45973.205107060188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45973.205107060188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45973.205107060188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45973.205107060188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45973.205107060188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45973.205107060188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45973.205107060188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45973.205107060188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45973.205107060188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45973.205107060188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45973.205107060188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45973.205107060188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45973.205107060188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45973.205107060188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45973.205107060188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45973.205107060188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45973.205107060188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45973.205107060188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45973.205107060188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45973.205107060188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45973.205107060188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45973.205107060188</v>
      </c>
      <c r="H40" s="96"/>
      <c r="I40" s="135" t="str">
        <f>IFERROR(VLOOKUP(D40,DB!A:F,6,0),"")</f>
        <v/>
      </c>
      <c r="J40" s="135" t="str">
        <f>IFERROR(VLOOKUP(D40,DB!A:G,7,0),"")</f>
        <v/>
      </c>
      <c r="K40" s="98"/>
      <c r="L40" s="92" t="str">
        <f>IFERROR(VLOOKUP(D40,DB!A:I,9,0),"")</f>
        <v/>
      </c>
    </row>
    <row r="41" spans="1:12" ht="15" customHeight="1">
      <c r="A41" s="149"/>
      <c r="B41" s="149" t="str">
        <f>IFERROR(VLOOKUP(D41,DB!A:K,11,0),"")</f>
        <v/>
      </c>
      <c r="C41" s="150"/>
      <c r="D41" s="151"/>
      <c r="E41" s="152"/>
      <c r="F41" s="153"/>
      <c r="G41" s="97">
        <f ca="1">IFERROR(NOW()-F41,"")</f>
        <v>45973.205107060188</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45973.205107060188</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45973.205107060188</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45973.205107060188</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45973.205107060188</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45973.205107060188</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45973.205107060188</v>
      </c>
      <c r="H47" s="153"/>
      <c r="I47" s="149" t="str">
        <f>IFERROR(VLOOKUP(D47,DB!A:F,6,0),"")</f>
        <v/>
      </c>
      <c r="J47" s="149" t="str">
        <f>IFERROR(VLOOKUP(D47,DB!A:G,7,0),"")</f>
        <v/>
      </c>
      <c r="K47" s="154"/>
      <c r="L47" s="151" t="str">
        <f>IFERROR(VLOOKUP(D47,DB!A:I,9,0),"")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0"/>
  <sheetViews>
    <sheetView workbookViewId="0">
      <selection activeCell="K8" sqref="K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81.373046875</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39024</v>
      </c>
      <c r="F3" s="38">
        <v>45926.188877314817</v>
      </c>
      <c r="G3" s="116">
        <f t="shared" ref="G3" ca="1" si="0">IFERROR(NOW()-F3,"")</f>
        <v>47.016229745371675</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39024</v>
      </c>
      <c r="F4" s="125">
        <v>45948.661111111112</v>
      </c>
      <c r="G4" s="126">
        <f t="shared" ref="G4:G29" ca="1" si="1">IFERROR(NOW()-F4,"")</f>
        <v>24.543995949075907</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t="s">
        <v>39120</v>
      </c>
      <c r="B6" s="124" t="str">
        <f>IFERROR(VLOOKUP(D6,DB!A:K,11,0),"")</f>
        <v>R5</v>
      </c>
      <c r="C6" s="124">
        <v>1</v>
      </c>
      <c r="D6" s="124" t="s">
        <v>37372</v>
      </c>
      <c r="E6" s="124" t="s">
        <v>39021</v>
      </c>
      <c r="F6" s="125">
        <v>45972.737916666665</v>
      </c>
      <c r="G6" s="126">
        <f t="shared" ca="1" si="1"/>
        <v>0.46719039352319669</v>
      </c>
      <c r="H6" s="125">
        <v>45972.721944444442</v>
      </c>
      <c r="I6" s="124" t="str">
        <f>IFERROR(VLOOKUP(D6,DB!A:F,6,0),"")</f>
        <v>Generator-SG</v>
      </c>
      <c r="J6" s="124" t="str">
        <f>IFERROR(VLOOKUP(D6,DB!A:G,7,0),"")</f>
        <v>Vandalized</v>
      </c>
      <c r="K6" s="124" t="s">
        <v>39121</v>
      </c>
      <c r="L6" s="124" t="str">
        <f>IFERROR(VLOOKUP(D6,DB!A:I,9,0),"")</f>
        <v>Latis</v>
      </c>
    </row>
    <row r="7" spans="1:13">
      <c r="A7" s="124" t="s">
        <v>39122</v>
      </c>
      <c r="B7" s="124" t="str">
        <f>IFERROR(VLOOKUP(D7,DB!A:K,11,0),"")</f>
        <v>R5</v>
      </c>
      <c r="C7" s="124">
        <v>1</v>
      </c>
      <c r="D7" s="124" t="s">
        <v>36587</v>
      </c>
      <c r="E7" s="124" t="s">
        <v>39021</v>
      </c>
      <c r="F7" s="125">
        <v>45973.156018518515</v>
      </c>
      <c r="G7" s="126">
        <f t="shared" ca="1" si="1"/>
        <v>4.9088541672972497E-2</v>
      </c>
      <c r="H7" s="125">
        <v>45973.132407407407</v>
      </c>
      <c r="I7" s="124" t="str">
        <f>IFERROR(VLOOKUP(D7,DB!A:F,6,0),"")</f>
        <v>Generator-SG</v>
      </c>
      <c r="J7" s="124" t="str">
        <f>IFERROR(VLOOKUP(D7,DB!A:G,7,0),"")</f>
        <v>Vandalized</v>
      </c>
      <c r="K7" s="124" t="s">
        <v>39123</v>
      </c>
      <c r="L7" s="124" t="str">
        <f>IFERROR(VLOOKUP(D7,DB!A:I,9,0),"")</f>
        <v>Latis</v>
      </c>
    </row>
    <row r="8" spans="1:13">
      <c r="A8" s="124"/>
      <c r="B8" s="124" t="str">
        <f>IFERROR(VLOOKUP(D8,DB!A:K,11,0),"")</f>
        <v/>
      </c>
      <c r="C8" s="124"/>
      <c r="D8" s="124"/>
      <c r="E8" s="124"/>
      <c r="F8" s="125"/>
      <c r="G8" s="126">
        <f t="shared" ca="1" si="1"/>
        <v>45973.205107060188</v>
      </c>
      <c r="H8" s="125"/>
      <c r="I8" s="124" t="str">
        <f>IFERROR(VLOOKUP(D8,DB!A:F,6,0),"")</f>
        <v/>
      </c>
      <c r="J8" s="124" t="str">
        <f>IFERROR(VLOOKUP(D8,DB!A:G,7,0),"")</f>
        <v/>
      </c>
      <c r="K8" s="124"/>
      <c r="L8" s="124" t="str">
        <f>IFERROR(VLOOKUP(D8,DB!A:I,9,0),"")</f>
        <v/>
      </c>
    </row>
    <row r="9" spans="1:13">
      <c r="A9" s="124"/>
      <c r="B9" s="124" t="str">
        <f>IFERROR(VLOOKUP(D9,DB!A:K,11,0),"")</f>
        <v/>
      </c>
      <c r="C9" s="124"/>
      <c r="D9"/>
      <c r="E9" s="124"/>
      <c r="F9" s="125"/>
      <c r="G9" s="126">
        <f t="shared" ca="1" si="1"/>
        <v>45973.205107060188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45973.205107060188</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5"/>
      <c r="G11" s="126">
        <f t="shared" ca="1" si="1"/>
        <v>45973.205107060188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45973.205107060188</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1"/>
        <v>45973.205107060188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45973.205107060188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45973.205107060188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45973.205107060188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45973.205107060188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45973.205107060188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45973.205107060188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45973.205107060188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45973.205107060188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45973.205107060188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45973.205107060188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45973.205107060188</v>
      </c>
      <c r="H24" s="125"/>
      <c r="I24" s="124" t="str">
        <f>IFERROR(VLOOKUP(D24,DB!A:F,6,0),"")</f>
        <v/>
      </c>
      <c r="J24" s="124" t="str">
        <f>IFERROR(VLOOKUP(D24,DB!A:G,7,0),"")</f>
        <v/>
      </c>
      <c r="K24" s="124"/>
      <c r="L24" s="124" t="str">
        <f>IFERROR(VLOOKUP(D24,DB!A:I,9,0),"")</f>
        <v/>
      </c>
    </row>
    <row r="25" spans="1:12">
      <c r="A25" s="124"/>
      <c r="B25" s="124" t="str">
        <f>IFERROR(VLOOKUP(D25,DB!A:K,11,0),"")</f>
        <v/>
      </c>
      <c r="C25" s="124"/>
      <c r="D25"/>
      <c r="E25" s="124"/>
      <c r="F25" s="124"/>
      <c r="G25" s="126">
        <f t="shared" ca="1" si="1"/>
        <v>45973.205107060188</v>
      </c>
      <c r="H25" s="125"/>
      <c r="I25" s="124" t="str">
        <f>IFERROR(VLOOKUP(D25,DB!A:F,6,0),"")</f>
        <v/>
      </c>
      <c r="J25" s="124" t="str">
        <f>IFERROR(VLOOKUP(D25,DB!A:G,7,0),"")</f>
        <v/>
      </c>
      <c r="K25" s="124"/>
      <c r="L25" s="124" t="str">
        <f>IFERROR(VLOOKUP(D25,DB!A:I,9,0),"")</f>
        <v/>
      </c>
    </row>
    <row r="26" spans="1:12">
      <c r="A26" s="124"/>
      <c r="B26" s="124" t="str">
        <f>IFERROR(VLOOKUP(D26,DB!A:K,11,0),"")</f>
        <v/>
      </c>
      <c r="C26" s="124"/>
      <c r="D26"/>
      <c r="E26" s="124"/>
      <c r="F26" s="124"/>
      <c r="G26" s="126">
        <f t="shared" ca="1" si="1"/>
        <v>45973.205107060188</v>
      </c>
      <c r="H26" s="125"/>
      <c r="I26" s="124" t="str">
        <f>IFERROR(VLOOKUP(D26,DB!A:F,6,0),"")</f>
        <v/>
      </c>
      <c r="J26" s="124" t="str">
        <f>IFERROR(VLOOKUP(D26,DB!A:G,7,0),"")</f>
        <v/>
      </c>
      <c r="K26" s="124"/>
      <c r="L26" s="124" t="str">
        <f>IFERROR(VLOOKUP(D26,DB!A:I,9,0),"")</f>
        <v/>
      </c>
    </row>
    <row r="27" spans="1:12">
      <c r="A27" s="124"/>
      <c r="B27" s="124" t="str">
        <f>IFERROR(VLOOKUP(D27,DB!A:K,11,0),"")</f>
        <v/>
      </c>
      <c r="C27" s="124"/>
      <c r="D27"/>
      <c r="E27" s="124"/>
      <c r="F27" s="124"/>
      <c r="G27" s="126">
        <f t="shared" ca="1" si="1"/>
        <v>45973.205107060188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45973.205107060188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45973.205107060188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ref="G30:G93" ca="1" si="2">IFERROR(NOW()-F30,"")</f>
        <v>45973.205107060188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45973.205107060188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45973.205107060188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45973.205107060188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45973.205107060188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45973.205107060188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45973.205107060188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45973.205107060188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45973.205107060188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45973.205107060188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45973.205107060188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45973.205107060188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45973.205107060188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45973.205107060188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45973.205107060188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45973.205107060188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45973.205107060188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45973.205107060188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45973.205107060188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45973.205107060188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45973.205107060188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45973.205107060188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45973.205107060188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45973.205107060188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45973.205107060188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45973.205107060188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45973.205107060188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45973.205107060188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45973.205107060188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45973.205107060188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45973.205107060188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45973.205107060188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45973.205107060188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45973.205107060188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45973.205107060188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45973.205107060188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45973.205107060188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45973.205107060188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45973.205107060188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45973.205107060188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45973.205107060188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45973.205107060188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45973.205107060188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45973.205107060188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45973.205107060188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45973.205107060188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45973.205107060188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45973.205107060188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45973.205107060188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45973.205107060188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45973.205107060188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45973.205107060188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45973.205107060188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45973.205107060188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45973.205107060188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45973.205107060188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45973.205107060188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45973.205107060188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45973.205107060188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45973.205107060188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45973.205107060188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45973.205107060188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45973.205107060188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45973.205107060188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ref="G94:G157" ca="1" si="3">IFERROR(NOW()-F94,"")</f>
        <v>45973.205107060188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45973.205107060188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45973.205107060188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45973.205107060188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45973.205107060188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45973.205107060188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45973.205107060188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45973.205107060188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45973.205107060188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45973.205107060188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45973.205107060188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45973.205107060188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45973.205107060188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45973.205107060188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45973.205107060188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45973.205107060188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45973.205107060188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45973.205107060188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45973.205107060188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45973.205107060188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45973.205107060188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45973.205107060188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45973.205107060188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45973.205107060188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45973.205107060188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45973.205107060188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45973.205107060188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45973.205107060188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45973.205107060188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45973.205107060188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45973.205107060188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45973.205107060188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45973.205107060188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45973.205107060188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45973.205107060188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45973.205107060188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45973.205107060188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45973.205107060188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45973.205107060188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45973.205107060188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45973.205107060188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45973.205107060188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45973.205107060188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45973.205107060188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45973.205107060188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45973.205107060188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45973.205107060188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45973.205107060188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45973.205107060188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45973.205107060188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45973.205107060188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45973.205107060188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45973.205107060188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45973.205107060188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45973.205107060188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45973.205107060188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45973.205107060188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45973.205107060188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45973.205107060188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45973.205107060188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45973.205107060188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45973.205107060188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45973.205107060188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45973.205107060188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ref="G158:G221" ca="1" si="4">IFERROR(NOW()-F158,"")</f>
        <v>45973.205107060188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45973.205107060188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45973.205107060188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45973.205107060188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45973.205107060188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45973.205107060188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45973.205107060188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45973.205107060188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45973.205107060188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45973.205107060188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45973.205107060188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45973.205107060188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45973.205107060188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45973.205107060188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45973.205107060188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45973.205107060188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45973.205107060188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45973.205107060188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45973.205107060188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45973.205107060188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45973.205107060188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45973.205107060188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45973.205107060188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45973.205107060188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45973.205107060188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45973.205107060188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45973.205107060188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45973.205107060188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45973.205107060188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45973.205107060188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45973.205107060188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45973.205107060188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45973.205107060188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45973.205107060188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45973.205107060188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45973.205107060188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45973.205107060188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45973.205107060188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45973.205107060188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45973.205107060188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45973.205107060188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45973.205107060188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45973.205107060188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45973.205107060188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45973.205107060188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45973.205107060188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45973.205107060188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45973.205107060188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45973.205107060188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45973.205107060188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45973.205107060188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45973.205107060188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45973.205107060188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45973.205107060188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45973.205107060188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45973.205107060188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45973.205107060188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45973.205107060188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45973.205107060188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45973.205107060188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45973.205107060188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45973.205107060188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45973.205107060188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45973.205107060188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ref="G222:G285" ca="1" si="5">IFERROR(NOW()-F222,"")</f>
        <v>45973.205107060188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45973.205107060188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45973.205107060188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45973.205107060188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45973.205107060188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45973.205107060188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45973.205107060188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45973.205107060188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45973.205107060188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45973.205107060188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45973.205107060188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45973.205107060188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45973.205107060188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45973.205107060188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45973.205107060188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45973.205107060188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45973.205107060188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45973.205107060188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45973.205107060188</v>
      </c>
      <c r="H240" s="124"/>
      <c r="I240" s="124" t="str">
        <f>IFERROR(VLOOKUP(D240,DB!A:F,6,0),"")</f>
        <v/>
      </c>
      <c r="J240" s="124" t="str">
        <f>IFERROR(VLOOKUP(D240,DB!A:G,7,0),"")</f>
        <v/>
      </c>
      <c r="K240" s="124"/>
      <c r="L240" s="124" t="str">
        <f>IFERROR(VLOOKUP(D240,DB!A:I,9,0),"")</f>
        <v/>
      </c>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sheetData>
  <dataValidations count="2">
    <dataValidation allowBlank="1" showInputMessage="1" showErrorMessage="1" sqref="E1" xr:uid="{920C6338-E771-4DAE-8C89-92A9093EA4DE}"/>
    <dataValidation type="list" allowBlank="1" showInputMessage="1" showErrorMessage="1" sqref="E2:E2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11" sqref="D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39124</v>
      </c>
      <c r="B2" s="141" t="str">
        <f>IFERROR(VLOOKUP(D2,DB!A:K,11,0),"")</f>
        <v>R6</v>
      </c>
      <c r="C2" s="142">
        <v>1</v>
      </c>
      <c r="D2" s="141" t="s">
        <v>37249</v>
      </c>
      <c r="E2" s="124" t="s">
        <v>39021</v>
      </c>
      <c r="F2" s="143">
        <v>45972.832800925928</v>
      </c>
      <c r="G2" s="105">
        <f t="shared" ref="G2:G64" ca="1" si="0">IFERROR(NOW()-F2,"-")</f>
        <v>0.37230613426072523</v>
      </c>
      <c r="H2" s="143">
        <v>45972.827187499999</v>
      </c>
      <c r="I2" s="141" t="str">
        <f>IFERROR(VLOOKUP(D2,DB!A:F,6,0),"")</f>
        <v>Generator-SG</v>
      </c>
      <c r="J2" s="141" t="str">
        <f>IFERROR(VLOOKUP(D2,DB!A:G,7,0),"")</f>
        <v>Vandalized</v>
      </c>
      <c r="K2" s="144" t="s">
        <v>39125</v>
      </c>
      <c r="L2" s="145" t="str">
        <f>IFERROR(VLOOKUP(D2,DB!A:I,9,0),"")</f>
        <v>Latis</v>
      </c>
    </row>
    <row r="3" spans="1:16382" ht="31.5" customHeight="1">
      <c r="A3" s="140"/>
      <c r="B3" s="141" t="str">
        <f>IFERROR(VLOOKUP(D3,DB!A:K,11,0),"")</f>
        <v/>
      </c>
      <c r="C3" s="142"/>
      <c r="D3" s="141"/>
      <c r="E3" s="124"/>
      <c r="F3" s="143"/>
      <c r="G3" s="105">
        <f t="shared" ca="1" si="0"/>
        <v>45973.205107060188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45973.205107060188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45973.205107060188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45973.205107060188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61"/>
      <c r="E7" s="124"/>
      <c r="F7" s="143"/>
      <c r="G7" s="105">
        <f t="shared" ca="1" si="0"/>
        <v>45973.205107060188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45973.205107060188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45973.205107060188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45973.205107060188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45973.205107060188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45973.205107060188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45973.205107060188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45973.205107060188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45973.205107060188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45973.205107060188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45973.205107060188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45973.205107060188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45973.205107060188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45973.205107060188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45973.205107060188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45973.205107060188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45973.205107060188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45973.205107060188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45973.205107060188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45973.205107060188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45973.205107060188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45973.205107060188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45973.205107060188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45973.205107060188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45973.205107060188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45973.205107060188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45973.205107060188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45973.205107060188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45973.205107060188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45973.205107060188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45973.205107060188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45973.205107060188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45973.205107060188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45973.205107060188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45973.205107060188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45973.205107060188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45973.205107060188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45973.205107060188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45973.205107060188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45973.205107060188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45973.205107060188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45973.205107060188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45973.205107060188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45973.205107060188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45973.205107060188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45973.205107060188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45973.205107060188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45973.205107060188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45973.205107060188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45973.205107060188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45973.205107060188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45973.205107060188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45973.205107060188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45973.205107060188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45973.205107060188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45973.205107060188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45973.205107060188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45973.205107060188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45973.205107060188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45973.205107060188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45973.205107060188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45973.205107060188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45973.205107060188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45973.205107060188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45973.205107060188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45973.205107060188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45973.205107060188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45973.205107060188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45973.205107060188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45973.205107060188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45973.205107060188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45973.205107060188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45973.205107060188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45973.205107060188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45973.205107060188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45973.205107060188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45973.205107060188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45973.205107060188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45973.205107060188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45973.205107060188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45973.205107060188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45973.205107060188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45973.205107060188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45973.205107060188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45973.205107060188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45973.205107060188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45973.205107060188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45973.205107060188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45973.205107060188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45973.205107060188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45973.205107060188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45973.205107060188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45973.205107060188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45973.205107060188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45973.205107060188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45973.205107060188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45973.205107060188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45973.205107060188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45973.205107060188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45973.205107060188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45973.205107060188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45973.205107060188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45973.205107060188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45973.205107060188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45973.205107060188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45973.205107060188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45973.205107060188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45973.205107060188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45973.205107060188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45973.205107060188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45973.205107060188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45973.205107060188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45973.205107060188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45973.205107060188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45973.205107060188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45973.205107060188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45973.205107060188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45973.205107060188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45973.205107060188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45973.205107060188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45973.205107060188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45973.205107060188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45973.205107060188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45973.205107060188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45973.205107060188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45973.205107060188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45973.205107060188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45973.205107060188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45973.205107060188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45973.205107060188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45973.205107060188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45973.205107060188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45973.205107060188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45973.205107060188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45973.205107060188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45973.205107060188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45973.205107060188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45973.205107060188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45973.205107060188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45973.205107060188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45973.205107060188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45973.205107060188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45973.205107060188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45973.205107060188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45973.205107060188</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45973.205107060188</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45973.205107060188</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45973.205107060188</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45973.205107060188</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45973.205107060188</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45973.205107060188</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45973.205107060188</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45973.205107060188</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45973.205107060188</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45973.205107060188</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45973.205107060188</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2025-11-12T01:56:15Z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