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43" documentId="120_S{2AC9BD13-BADA-5192-A53E-5A8FF88502F6}" xr6:coauthVersionLast="47" xr6:coauthVersionMax="47" xr10:uidLastSave="{9F78BC2F-69FF-49A0-B7B2-DC0C3DE9378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I4" i="9"/>
  <c r="G2" i="9"/>
  <c r="G3" i="9"/>
  <c r="D7" i="3"/>
  <c r="D8" i="3"/>
  <c r="L2" i="9"/>
  <c r="J2" i="9"/>
  <c r="D11" i="3"/>
  <c r="J5" i="2"/>
  <c r="L5" i="2"/>
  <c r="I5" i="2"/>
  <c r="G5" i="2"/>
  <c r="B5" i="2"/>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<sst xmlns="http://schemas.openxmlformats.org/spreadsheetml/2006/main" count="180273" uniqueCount="39121">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</sst>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 totalsRowShown="0" headerRowDxfId="27" dataDxfId="26" headerRowBorderDxfId="24" tableBorderDxfId="25">
  <autoFilter ref="A1:L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325.7663096064789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45988.714735532405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45988.714735532405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45988.714735532405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45988.714735532405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45988.714735532405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45988.714735532405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45988.714735532405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45988.714735532405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45988.714735532405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45988.714735532405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45988.714735532405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45988.714735532405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45988.714735532405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45988.714735532405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45988.714735532405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45988.714735532405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45988.714735532405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45988.714735532405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45988.714735532405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45988.714735532405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45988.714735532405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45988.714735532405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45988.714735532405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45988.714735532405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45988.714735532405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45988.714735532405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45988.714735532405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45988.714735532405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45988.714735532405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45988.714735532405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45988.714735532405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45988.714735532405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45988.714735532405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45988.714735532405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45988.714735532405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45988.714735532405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45988.714735532405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45988.714735532405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45988.714735532405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163.71489756944356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4.3273165509235696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1</v>
      </c>
      <c r="D5" s="18" t="s">
        <v>25344</v>
      </c>
      <c r="E5" s="99" t="s">
        <v>39021</v>
      </c>
      <c r="F5" s="100"/>
      <c r="G5" s="101">
        <f ca="1">IFERROR(NOW()-F5,"-")</f>
        <v>45988.714735532405</v>
      </c>
      <c r="H5" s="100">
        <v>45988.711018518516</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45988.714735532405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45988.714735532405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45988.714735532405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45988.714735532405</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45988.714735532405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45988.714735532405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45988.714735532405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45988.714735532405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45988.714735532405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45988.714735532405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45988.714735532405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45988.714735532405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45988.714735532405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45988.714735532405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45988.714735532405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45988.714735532405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45988.714735532405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45988.714735532405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45988.714735532405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45988.714735532405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45988.714735532405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45988.714735532405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45988.714735532405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45988.714735532405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45988.714735532405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45988.714735532405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45988.714735532405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45988.714735532405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45988.714735532405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45988.714735532405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45988.714735532405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45988.714735532405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45988.714735532405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45988.714735532405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45988.714735532405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45988.714735532405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45988.714735532405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45988.714735532405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45988.714735532405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45988.714735532405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45988.714735532405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45988.714735532405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45988.714735532405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45988.714735532405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45988.714735532405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45988.714735532405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45988.714735532405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45988.714735532405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45988.714735532405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45988.714735532405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45988.714735532405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45988.714735532405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45988.714735532405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45988.714735532405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45988.714735532405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45988.714735532405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45988.714735532405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45988.714735532405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45988.714735532405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45988.714735532405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45988.714735532405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45988.714735532405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45988.714735532405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45988.714735532405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45988.714735532405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45988.714735532405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45988.714735532405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45988.714735532405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45988.714735532405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45988.714735532405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45988.714735532405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45988.714735532405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45988.714735532405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45988.714735532405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45988.714735532405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45988.714735532405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45988.714735532405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45988.714735532405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45988.714735532405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45988.714735532405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45988.714735532405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45988.714735532405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45988.714735532405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45988.714735532405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45988.714735532405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45988.714735532405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45988.714735532405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45988.714735532405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45988.714735532405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45988.714735532405</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45988.714735532405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45988.714735532405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45988.714735532405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45988.714735532405</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45988.714735532405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45988.714735532405</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45988.714735532405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45988.714735532405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45988.714735532405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45988.714735532405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45988.714735532405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45988.714735532405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45988.714735532405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45988.714735532405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45988.714735532405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45988.714735532405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45988.714735532405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45988.714735532405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45988.714735532405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45988.714735532405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45988.714735532405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45988.714735532405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45988.714735532405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45988.714735532405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45988.714735532405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45988.714735532405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45988.714735532405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45988.714735532405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45988.714735532405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45988.714735532405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45988.714735532405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45988.714735532405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45988.714735532405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45988.714735532405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45988.714735532405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45988.714735532405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45988.714735532405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45988.714735532405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45988.714735532405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45988.714735532405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45988.714735532405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45988.714735532405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45988.714735532405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45988.714735532405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45988.714735532405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45988.714735532405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45988.714735532405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45988.714735532405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45988.714735532405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45988.714735532405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45988.714735532405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45988.714735532405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45988.714735532405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45988.714735532405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45988.714735532405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45988.714735532405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45988.714735532405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45988.714735532405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45988.714735532405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45988.714735532405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45988.714735532405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45988.714735532405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45988.714735532405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45988.714735532405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45988.714735532405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45988.714735532405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45988.714735532405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45988.714735532405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45988.714735532405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45988.714735532405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45988.714735532405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45988.714735532405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45988.714735532405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45988.714735532405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45988.714735532405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45988.714735532405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45988.714735532405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45988.714735532405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45988.714735532405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45988.714735532405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45988.714735532405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45988.714735532405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45988.714735532405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45988.714735532405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45988.714735532405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45988.714735532405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45988.714735532405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45988.714735532405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45988.714735532405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45988.714735532405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45988.714735532405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45988.714735532405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45988.714735532405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45988.714735532405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45988.714735532405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45988.714735532405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45988.714735532405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45988.714735532405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45988.714735532405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45988.714735532405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45988.714735532405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45988.714735532405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45988.714735532405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45988.714735532405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45988.714735532405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45988.714735532405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45988.714735532405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45988.714735532405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45988.714735532405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45988.714735532405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45988.714735532405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45988.714735532405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45988.714735532405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45988.714735532405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45988.714735532405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45988.714735532405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45988.714735532405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45988.714735532405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45988.714735532405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45988.714735532405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45988.714735532405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45988.714735532405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45988.714735532405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45988.714735532405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45988.714735532405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45988.714735532405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45988.714735532405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45988.714735532405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45988.714735532405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45988.714735532405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45988.714735532405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45988.714735532405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45988.714735532405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45988.714735532405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45988.714735532405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45988.714735532405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45988.714735532405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45988.714735532405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45988.714735532405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45988.714735532405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45988.714735532405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45988.714735532405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45988.714735532405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45988.714735532405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45988.714735532405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45988.714735532405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45988.714735532405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45988.714735532405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45988.714735532405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45988.714735532405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45988.714735532405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45988.714735532405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45988.714735532405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45988.714735532405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45988.714735532405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45988.714735532405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45988.714735532405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45988.714735532405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45988.714735532405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45988.714735532405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45988.714735532405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45988.714735532405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45988.714735532405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45988.714735532405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45988.714735532405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45988.714735532405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45988.714735532405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45988.714735532405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45988.714735532405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45988.714735532405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45988.714735532405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45988.714735532405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45988.714735532405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45988.714735532405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45988.714735532405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45988.714735532405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45988.714735532405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45988.714735532405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45988.714735532405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45988.714735532405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45988.714735532405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45988.714735532405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45988.714735532405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45988.714735532405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45988.714735532405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45988.714735532405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45988.714735532405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45988.714735532405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45988.714735532405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45988.714735532405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45988.714735532405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45988.714735532405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45988.714735532405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45988.714735532405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45988.714735532405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45988.714735532405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45988.714735532405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45988.714735532405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45988.714735532405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45988.714735532405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45988.714735532405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45988.714735532405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45988.714735532405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45988.714735532405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45988.714735532405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45988.714735532405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45988.714735532405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45988.714735532405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45988.714735532405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45988.714735532405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45988.714735532405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45988.714735532405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45988.714735532405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45988.714735532405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45988.714735532405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45988.714735532405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45988.714735532405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45988.714735532405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45988.714735532405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45988.714735532405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45988.714735532405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45988.714735532405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45988.714735532405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45988.714735532405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45988.714735532405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45988.714735532405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45988.714735532405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45988.714735532405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45988.714735532405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45988.714735532405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45988.714735532405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45988.714735532405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45988.714735532405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45988.714735532405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45988.714735532405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45988.714735532405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45988.714735532405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45988.714735532405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45988.714735532405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45988.714735532405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45988.714735532405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45988.714735532405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45988.714735532405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45988.714735532405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45988.714735532405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45988.714735532405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45988.714735532405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45988.714735532405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45988.714735532405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45988.714735532405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45988.714735532405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45988.714735532405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45988.714735532405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45988.714735532405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45988.714735532405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45988.714735532405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45988.714735532405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45988.714735532405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45988.714735532405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45988.714735532405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45988.714735532405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45988.714735532405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45988.714735532405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45988.714735532405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45988.714735532405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45988.714735532405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45988.714735532405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45988.714735532405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45988.714735532405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45988.714735532405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45988.714735532405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45988.714735532405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45988.714735532405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45988.714735532405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45988.714735532405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45988.714735532405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45988.714735532405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45988.714735532405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45988.714735532405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45988.714735532405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45988.714735532405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45988.714735532405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45988.714735532405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45988.714735532405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45988.714735532405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45988.714735532405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45988.714735532405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45988.714735532405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45988.714735532405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45988.714735532405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45988.714735532405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45988.714735532405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45988.714735532405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45988.714735532405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45988.714735532405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45988.714735532405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45988.714735532405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45988.714735532405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45988.714735532405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45988.714735532405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45988.714735532405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45988.714735532405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45988.714735532405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45988.714735532405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45988.714735532405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45988.714735532405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45988.714735532405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45988.714735532405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45988.714735532405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45988.714735532405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45988.714735532405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45988.714735532405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45988.714735532405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45988.714735532405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45988.714735532405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45988.714735532405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45988.714735532405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45988.714735532405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45988.714735532405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45988.714735532405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45988.714735532405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45988.714735532405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45988.714735532405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45988.714735532405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45988.714735532405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45988.714735532405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45988.714735532405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45988.714735532405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45988.714735532405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45988.714735532405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45988.714735532405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45988.714735532405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45988.714735532405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45988.714735532405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45988.714735532405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45988.714735532405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45988.714735532405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45988.714735532405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45988.714735532405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45988.714735532405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45988.714735532405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45988.714735532405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45988.714735532405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45988.714735532405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45988.714735532405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45988.714735532405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45988.714735532405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45988.714735532405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45988.714735532405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45988.714735532405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45988.714735532405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45988.714735532405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45988.714735532405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45988.714735532405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45988.714735532405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45988.714735532405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45988.714735532405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45988.714735532405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45988.714735532405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45988.714735532405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45988.714735532405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45988.714735532405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45988.714735532405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45988.714735532405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45988.714735532405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45988.714735532405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45988.714735532405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45988.714735532405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45988.714735532405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45988.714735532405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45988.714735532405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45988.714735532405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45988.714735532405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45988.714735532405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45988.714735532405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45988.714735532405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45988.714735532405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45988.714735532405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45988.714735532405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45988.714735532405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45988.714735532405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45988.714735532405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45988.714735532405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45988.714735532405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45988.714735532405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45988.714735532405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45988.714735532405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45988.714735532405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45988.714735532405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45988.714735532405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45988.714735532405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45988.714735532405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45988.714735532405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45988.714735532405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45988.714735532405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45988.714735532405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45988.714735532405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45988.714735532405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45988.714735532405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45988.714735532405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45988.714735532405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45988.714735532405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45988.714735532405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45988.714735532405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45988.714735532405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45988.714735532405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45988.714735532405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45988.714735532405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45988.714735532405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45988.714735532405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45988.714735532405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45988.714735532405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45988.714735532405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45988.714735532405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45988.714735532405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45988.714735532405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45988.714735532405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45988.714735532405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45988.714735532405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45988.714735532405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45988.714735532405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45988.714735532405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45988.714735532405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45988.714735532405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45988.714735532405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45988.714735532405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45988.714735532405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45988.714735532405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45988.714735532405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45988.714735532405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45988.714735532405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45988.714735532405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45988.714735532405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45988.714735532405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45988.714735532405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45988.714735532405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45988.714735532405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45988.714735532405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45988.714735532405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45988.714735532405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45988.714735532405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45988.714735532405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45988.714735532405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45988.714735532405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45988.714735532405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45988.714735532405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45988.714735532405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45988.714735532405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45988.714735532405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45988.714735532405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45988.714735532405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45988.714735532405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45988.714735532405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45988.714735532405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45988.714735532405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45988.714735532405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45988.714735532405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45988.714735532405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45988.714735532405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45988.714735532405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45988.714735532405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45988.714735532405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45988.714735532405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45988.714735532405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45988.714735532405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45988.714735532405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45988.714735532405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45988.714735532405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45988.714735532405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45988.714735532405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45988.714735532405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45988.714735532405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45988.714735532405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45988.714735532405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45988.714735532405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45988.714735532405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45988.714735532405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45988.714735532405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45988.714735532405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45988.714735532405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45988.714735532405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45988.714735532405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45988.714735532405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45988.714735532405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45988.714735532405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45988.714735532405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45988.714735532405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45988.714735532405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45988.714735532405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45988.714735532405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45988.714735532405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45988.714735532405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45988.714735532405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45988.714735532405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45988.714735532405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45988.714735532405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45988.714735532405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45988.714735532405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45988.714735532405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45988.714735532405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45988.714735532405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45988.714735532405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45988.714735532405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45988.714735532405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45988.714735532405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45988.714735532405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45988.714735532405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45988.714735532405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45988.714735532405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45988.714735532405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45988.714735532405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45988.714735532405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45988.714735532405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45988.714735532405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45988.714735532405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45988.714735532405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45988.714735532405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45988.714735532405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45988.714735532405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45988.714735532405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45988.714735532405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45988.714735532405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45988.714735532405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45988.714735532405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45988.714735532405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45988.714735532405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45988.714735532405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45988.714735532405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45988.714735532405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45988.714735532405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45988.714735532405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45988.714735532405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45988.714735532405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45988.714735532405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45988.714735532405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45988.714735532405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45988.714735532405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45988.714735532405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45988.714735532405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45988.714735532405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45988.714735532405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45988.714735532405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45988.714735532405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45988.714735532405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45988.714735532405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45988.714735532405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45988.714735532405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45988.714735532405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45988.714735532405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45988.714735532405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45988.714735532405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45988.714735532405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45988.714735532405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45988.714735532405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45988.714735532405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45988.714735532405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45988.714735532405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45988.714735532405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45988.714735532405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45988.714735532405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45988.714735532405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45988.714735532405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45988.714735532405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45988.714735532405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45988.714735532405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45988.714735532405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45988.714735532405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45988.714735532405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45988.714735532405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45988.714735532405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45988.714735532405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45988.714735532405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45988.714735532405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45988.714735532405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45988.714735532405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45988.714735532405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45988.714735532405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45988.714735532405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45988.714735532405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45988.714735532405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45988.714735532405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45988.714735532405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45988.714735532405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45988.714735532405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45988.714735532405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45988.714735532405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45988.714735532405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45988.714735532405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45988.714735532405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45988.714735532405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45988.714735532405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45988.714735532405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45988.714735532405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45988.714735532405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45988.714735532405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45988.714735532405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45988.714735532405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45988.714735532405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45988.714735532405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45988.714735532405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45988.714735532405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45988.714735532405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45988.714735532405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45988.714735532405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45988.714735532405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45988.714735532405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45988.714735532405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45988.714735532405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45988.714735532405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45988.714735532405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45988.714735532405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45988.714735532405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45988.714735532405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45988.714735532405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45988.714735532405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45988.714735532405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45988.714735532405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45988.714735532405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45988.714735532405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45988.714735532405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45988.714735532405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45988.714735532405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45988.714735532405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45988.714735532405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45988.714735532405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45988.714735532405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45988.714735532405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45988.714735532405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45988.714735532405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45988.714735532405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45988.714735532405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45988.714735532405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45988.714735532405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45988.714735532405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45988.714735532405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45988.714735532405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45988.714735532405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45988.714735532405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45988.714735532405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45988.714735532405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45988.714735532405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45988.714735532405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45988.714735532405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45988.714735532405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45988.714735532405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45988.714735532405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45988.714735532405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45988.714735532405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45988.714735532405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45988.714735532405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45988.714735532405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45988.714735532405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45988.714735532405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45988.714735532405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45988.714735532405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45988.714735532405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45988.714735532405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45988.714735532405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45988.714735532405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45988.714735532405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45988.714735532405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45988.714735532405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45988.714735532405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45988.714735532405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45988.714735532405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45988.714735532405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45988.714735532405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45988.714735532405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45988.714735532405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45988.714735532405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45988.714735532405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45988.714735532405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45988.714735532405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45988.714735532405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45988.714735532405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45988.714735532405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45988.714735532405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45988.714735532405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45988.714735532405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45988.714735532405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45988.714735532405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45988.714735532405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45988.714735532405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45988.714735532405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45988.714735532405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45988.714735532405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45988.714735532405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45988.714735532405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45988.714735532405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45988.714735532405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45988.714735532405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45988.714735532405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45988.714735532405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45988.714735532405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45988.714735532405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45988.714735532405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45988.714735532405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45988.714735532405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45988.714735532405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45988.714735532405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45988.714735532405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45988.714735532405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45988.714735532405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45988.714735532405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45988.714735532405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45988.714735532405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45988.714735532405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45988.714735532405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45988.714735532405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45988.714735532405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45988.714735532405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45988.714735532405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45988.714735532405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45988.714735532405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45988.714735532405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45988.714735532405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45988.714735532405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45988.714735532405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45988.714735532405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45988.714735532405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45988.714735532405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45988.714735532405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45988.714735532405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45988.714735532405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45988.714735532405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45988.714735532405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45988.714735532405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45988.714735532405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45988.714735532405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45988.714735532405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45988.714735532405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45988.714735532405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45988.714735532405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45988.714735532405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45988.714735532405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45988.714735532405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45988.714735532405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45988.714735532405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45988.714735532405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45988.714735532405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45988.714735532405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45988.714735532405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45988.714735532405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45988.714735532405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45988.714735532405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45988.714735532405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45988.714735532405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45988.714735532405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45988.714735532405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45988.714735532405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45988.714735532405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45988.714735532405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45988.714735532405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45988.714735532405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45988.714735532405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45988.714735532405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45988.714735532405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45988.714735532405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45988.714735532405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45988.714735532405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45988.714735532405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45988.714735532405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45988.714735532405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45988.714735532405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45988.714735532405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45988.714735532405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45988.714735532405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45988.714735532405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45988.714735532405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45988.714735532405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45988.714735532405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45988.714735532405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45988.714735532405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45988.714735532405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45988.714735532405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45988.714735532405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45988.714735532405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45988.714735532405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45988.714735532405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45988.714735532405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45988.714735532405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45988.714735532405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45988.714735532405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45988.714735532405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45988.714735532405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45988.714735532405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45988.714735532405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45988.714735532405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45988.714735532405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45988.714735532405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45988.714735532405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45988.714735532405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45988.714735532405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45988.714735532405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45988.714735532405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45988.714735532405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45988.714735532405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45988.714735532405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45988.714735532405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45988.714735532405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45988.714735532405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45988.714735532405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45988.714735532405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45988.714735532405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45988.714735532405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45988.714735532405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45988.714735532405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45988.714735532405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45988.714735532405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45988.714735532405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45988.714735532405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45988.714735532405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45988.714735532405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45988.714735532405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45988.714735532405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45988.714735532405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45988.714735532405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45988.714735532405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45988.714735532405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45988.714735532405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45988.714735532405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45988.714735532405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45988.714735532405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45988.714735532405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45988.714735532405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45988.714735532405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45988.714735532405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45988.714735532405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45988.714735532405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45988.714735532405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45988.714735532405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45988.714735532405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45988.714735532405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45988.714735532405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45988.714735532405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45988.714735532405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45988.714735532405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45988.714735532405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45988.714735532405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45988.714735532405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45988.714735532405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45988.714735532405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45988.714735532405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45988.714735532405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45988.714735532405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45988.714735532405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45988.714735532405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45988.714735532405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45988.714735532405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45988.714735532405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45988.714735532405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45988.714735532405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45988.714735532405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45988.714735532405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45988.714735532405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45988.714735532405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45988.714735532405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45988.714735532405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45988.714735532405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45988.714735532405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45988.714735532405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45988.714735532405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45988.714735532405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45988.714735532405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45988.714735532405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45988.714735532405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45988.714735532405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45988.714735532405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45988.714735532405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45988.714735532405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45988.714735532405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45988.714735532405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45988.714735532405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45988.714735532405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45988.714735532405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45988.714735532405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45988.714735532405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45988.714735532405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45988.714735532405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45988.714735532405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45988.714735532405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45988.714735532405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45988.714735532405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45988.714735532405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45988.714735532405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45988.714735532405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45988.714735532405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45988.714735532405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45988.714735532405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45988.714735532405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45988.714735532405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45988.714735532405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45988.714735532405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45988.714735532405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45988.714735532405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45988.714735532405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45988.714735532405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45988.714735532405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45988.714735532405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45988.714735532405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45988.714735532405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45988.714735532405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45988.714735532405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45988.714735532405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45988.714735532405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45988.714735532405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45988.714735532405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45988.714735532405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45988.714735532405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45988.714735532405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45988.714735532405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45988.714735532405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45988.714735532405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45988.714735532405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45988.714735532405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45988.714735532405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45988.714735532405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45988.714735532405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45988.714735532405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45988.714735532405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45988.714735532405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45988.714735532405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45988.714735532405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45988.714735532405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45988.714735532405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45988.714735532405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45988.714735532405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45988.714735532405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45988.714735532405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45988.714735532405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45988.714735532405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45988.714735532405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45988.714735532405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45988.714735532405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45988.714735532405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45988.714735532405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45988.714735532405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45988.714735532405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45988.714735532405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45988.714735532405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45988.714735532405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45988.714735532405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45988.714735532405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45988.714735532405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45988.714735532405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45988.714735532405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45988.714735532405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45988.714735532405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45988.714735532405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45988.714735532405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45988.714735532405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285.23401793980884</v>
      </c>
      <c r="H2" s="92">
        <v>45703.474768518521</v>
      </c>
      <c r="I2" s="92" t="str">
        <f>IFERROR(VLOOKUP(D2,DB!A:F,6,0),"")</f>
        <v>SCECO</v>
      </c>
      <c r="J2" s="92" t="str">
        <f>IFERROR(VLOOKUP(D2,DB!A:G,7,0),"")</f>
        <v>Dead</v>
      </c>
      <c r="K2" s="94" t="s">
        <v>39110</v>
      </c>
      <c r="L2" s="88" t="str">
        <f>IFERROR(VLOOKUP(D2,DB!A:I,9,0),"")</f>
        <v>Latis</v>
      </c>
    </row>
    <row r="3" spans="1:16" ht="15" customHeight="1">
      <c r="A3" s="110"/>
      <c r="B3" s="110" t="str">
        <f>IFERROR(VLOOKUP(D3,DB!A:K,11,0),"")</f>
        <v/>
      </c>
      <c r="C3" s="90"/>
      <c r="D3" s="88"/>
      <c r="E3" s="91"/>
      <c r="F3" s="92"/>
      <c r="G3" s="93">
        <f t="shared" ref="G3:G12" ca="1" si="0">IFERROR(NOW()-F3,"")</f>
        <v>45988.714735532405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45988.714735532405</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45988.714735532405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45988.714735532405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45988.714735532405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45988.714735532405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45988.714735532405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45988.714735532405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45988.714735532405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45988.714735532405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45988.714735532405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45988.714735532405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45988.714735532405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45988.714735532405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45988.714735532405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45988.714735532405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45988.714735532405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45988.714735532405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45988.714735532405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45988.714735532405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45988.714735532405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45988.714735532405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45988.714735532405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45988.714735532405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45988.714735532405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45988.714735532405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45988.714735532405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45988.714735532405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45988.714735532405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45988.714735532405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45988.714735532405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45988.714735532405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45988.714735532405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45988.714735532405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45988.714735532405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45988.714735532405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45988.714735532405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45988.714735532405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45988.714735532405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45988.714735532405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45988.714735532405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45988.714735532405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45988.714735532405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45988.714735532405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45988.714735532405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45988.714735532405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45988.714735532405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45988.714735532405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45988.714735532405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45988.714735532405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45988.714735532405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45988.714735532405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45988.714735532405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45988.714735532405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45988.714735532405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45988.714735532405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45988.714735532405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45988.714735532405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45988.714735532405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45988.714735532405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45988.714735532405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45988.714735532405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45988.714735532405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45988.714735532405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45988.714735532405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45988.714735532405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45988.714735532405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45988.714735532405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45988.714735532405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45988.714735532405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45988.714735532405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45988.714735532405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45988.714735532405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45988.714735532405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45988.714735532405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45988.714735532405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45988.714735532405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45988.714735532405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45988.714735532405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45988.714735532405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45988.714735532405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45988.714735532405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45988.714735532405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45988.714735532405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45988.714735532405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45988.714735532405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45988.714735532405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45988.714735532405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45988.714735532405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45988.714735532405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45988.714735532405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45988.714735532405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45988.714735532405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45988.714735532405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45988.714735532405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45988.714735532405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45988.714735532405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45988.714735532405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45988.714735532405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45988.714735532405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45988.714735532405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45988.714735532405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45988.714735532405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45988.714735532405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45988.714735532405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45988.714735532405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45988.714735532405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45988.714735532405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45988.714735532405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45988.714735532405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45988.714735532405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45988.714735532405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45988.714735532405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45988.714735532405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45988.714735532405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45988.714735532405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45988.714735532405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45988.714735532405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45988.714735532405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45988.714735532405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45988.714735532405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45988.714735532405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45988.714735532405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45988.714735532405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45988.714735532405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45988.714735532405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45988.714735532405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45988.714735532405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45988.714735532405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45988.714735532405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45988.714735532405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45988.714735532405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45988.714735532405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45988.714735532405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45988.714735532405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45988.714735532405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45988.714735532405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45988.714735532405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45988.714735532405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45988.714735532405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45988.714735532405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45988.714735532405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45988.714735532405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45988.714735532405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45988.714735532405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45988.714735532405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45988.714735532405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45988.714735532405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45988.714735532405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45988.714735532405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45988.714735532405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45988.714735532405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45988.714735532405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45988.714735532405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45988.714735532405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45988.714735532405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45988.714735532405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45988.714735532405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45988.714735532405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45988.714735532405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45988.714735532405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45988.714735532405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45988.714735532405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45988.714735532405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45988.714735532405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45988.714735532405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45988.714735532405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45988.714735532405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45988.714735532405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45988.714735532405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45988.714735532405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45988.714735532405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45988.714735532405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45988.714735532405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45988.714735532405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45988.714735532405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45988.714735532405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45988.714735532405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45988.714735532405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45988.714735532405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45988.714735532405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45988.714735532405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45988.714735532405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45988.714735532405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45988.714735532405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45988.714735532405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45988.714735532405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45988.714735532405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45988.714735532405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45988.714735532405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45988.714735532405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45988.714735532405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45988.714735532405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45988.714735532405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45988.714735532405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45988.714735532405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45988.714735532405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45988.714735532405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45988.714735532405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45988.714735532405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45988.714735532405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45988.714735532405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45988.714735532405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45988.714735532405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45988.714735532405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45988.714735532405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45988.714735532405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45988.714735532405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45988.714735532405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45988.714735532405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45988.714735532405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45988.714735532405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45988.714735532405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45988.714735532405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45988.714735532405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45988.714735532405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45988.714735532405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45988.714735532405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45988.714735532405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45988.714735532405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45988.714735532405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45988.714735532405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45988.714735532405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45988.714735532405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45988.714735532405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45988.714735532405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45988.714735532405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45988.714735532405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45988.714735532405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45988.714735532405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45988.714735532405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45988.714735532405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45988.714735532405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45988.714735532405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45988.714735532405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45988.714735532405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45988.714735532405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45988.714735532405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45988.714735532405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45988.714735532405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45988.714735532405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45988.714735532405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45988.714735532405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45988.714735532405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45988.714735532405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45988.714735532405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45988.714735532405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45988.714735532405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45988.714735532405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45988.714735532405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45988.714735532405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45988.714735532405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45988.714735532405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45988.714735532405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45988.714735532405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45988.714735532405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45988.714735532405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45988.714735532405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45988.714735532405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45988.714735532405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45988.714735532405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45988.714735532405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45988.714735532405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45988.714735532405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45988.714735532405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45988.714735532405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45988.714735532405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45988.714735532405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45988.714735532405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45988.714735532405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45988.714735532405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45988.714735532405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45988.714735532405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45988.714735532405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45988.714735532405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45988.714735532405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45988.714735532405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45988.714735532405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45988.714735532405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45988.714735532405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45988.714735532405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45988.714735532405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45988.714735532405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45988.714735532405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45988.714735532405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45988.714735532405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45988.714735532405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45988.714735532405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45988.714735532405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45988.714735532405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45988.714735532405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45988.714735532405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45988.714735532405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45988.714735532405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45988.714735532405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45988.714735532405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45988.714735532405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45988.714735532405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45988.714735532405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45988.714735532405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45988.714735532405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45988.714735532405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45988.714735532405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45988.714735532405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45988.714735532405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45988.714735532405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45988.714735532405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45988.714735532405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45988.714735532405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45988.714735532405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45988.714735532405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45988.714735532405</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96.882675347216718</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62.525858217588393</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40.053624421292625</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7.3414369212914607</v>
      </c>
      <c r="H5" s="119">
        <v>45981.360798611109</v>
      </c>
      <c r="I5" s="106" t="str">
        <f>IFERROR(VLOOKUP(D5,DB!A:F,6,0),"")</f>
        <v>SCECO</v>
      </c>
      <c r="J5" s="106" t="str">
        <f>IFERROR(VLOOKUP(D5,DB!A:G,7,0),"")</f>
        <v>Dead</v>
      </c>
      <c r="K5" s="106" t="s">
        <v>39118</v>
      </c>
      <c r="L5" s="106" t="str">
        <f>IFERROR(VLOOKUP(D5,DB!A:I,9,0),"")</f>
        <v>Latis</v>
      </c>
    </row>
    <row r="6" spans="1:13">
      <c r="A6" s="37"/>
      <c r="B6" s="37" t="str">
        <f>IFERROR(VLOOKUP(D6,DB!A:K,11,0),"")</f>
        <v/>
      </c>
      <c r="C6" s="37"/>
      <c r="D6" s="37"/>
      <c r="E6" s="37"/>
      <c r="F6" s="38"/>
      <c r="G6" s="144">
        <f t="shared" ref="G6:G20" ca="1" si="2">IFERROR(NOW()-F6,"")</f>
        <v>45988.714735532405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45988.714735532405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45988.714735532405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45988.714735532405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45988.714735532405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45988.714735532405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45988.714735532405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45988.714735532405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45988.714735532405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45988.714735532405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45988.714735532405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45988.714735532405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45988.714735532405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45988.714735532405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45988.714735532405</v>
      </c>
      <c r="H20" s="38"/>
      <c r="I20" s="37" t="str">
        <f>IFERROR(VLOOKUP(D20,DB!A:F,6,0),"")</f>
        <v/>
      </c>
      <c r="J20" s="37" t="str">
        <f>IFERROR(VLOOKUP(D20,DB!A:G,7,0),"")</f>
        <v/>
      </c>
      <c r="K20" s="37"/>
      <c r="L20" s="37" t="str">
        <f>IFERROR(VLOOKUP(D20,DB!A:I,9,0),"")</f>
        <v/>
      </c>
    </row>
  </sheetData>
  <dataValidations count="2">
    <dataValidation allowBlank="1" showInputMessage="1" showErrorMessage="1" sqref="E1" xr:uid="{920C6338-E771-4DAE-8C89-92A9093EA4DE}"/>
    <dataValidation type="list" allowBlank="1" showInputMessage="1" showErrorMessage="1" sqref="E2:E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39119</v>
      </c>
      <c r="B2" s="80" t="s">
        <v>5398</v>
      </c>
      <c r="C2" s="125">
        <v>1</v>
      </c>
      <c r="D2" s="124" t="s">
        <v>35266</v>
      </c>
      <c r="E2" s="147"/>
      <c r="F2"/>
      <c r="G2" s="72">
        <f ca="1">IFERROR(NOW()-F2,"-")</f>
        <v>45988.714735532405</v>
      </c>
      <c r="H2" s="148">
        <v>45988.686666666668</v>
      </c>
      <c r="I2" s="124" t="str">
        <f>IFERROR(VLOOKUP(D2,DB!A:F,6,0),"")</f>
        <v>Generator-SG</v>
      </c>
      <c r="J2" s="124" t="str">
        <f>IFERROR(VLOOKUP(D2,DB!A:G,7,0),"")</f>
        <v>Dead</v>
      </c>
      <c r="K2" s="127" t="s">
        <v>39120</v>
      </c>
      <c r="L2" s="128" t="str">
        <f>IFERROR(VLOOKUP(D2,DB!A:I,9,0),"")</f>
        <v>Latis</v>
      </c>
    </row>
    <row r="3" spans="1:16382" ht="31.5" customHeight="1">
      <c r="A3" s="123"/>
      <c r="B3" s="124" t="str">
        <f>IFERROR(VLOOKUP(D3,DB!A:K,11,0),"")</f>
        <v/>
      </c>
      <c r="C3" s="125"/>
      <c r="D3" s="124"/>
      <c r="E3" s="124"/>
      <c r="F3" s="126"/>
      <c r="G3" s="72">
        <f ca="1">IFERROR(NOW()-F3,"-")</f>
        <v>45988.714735532405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45988.714735532405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45988.714735532405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45988.714735532405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45988.714735532405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45988.714735532405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45988.714735532405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45988.714735532405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45988.714735532405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45988.714735532405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45988.714735532405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45988.714735532405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45988.714735532405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45988.714735532405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45988.714735532405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45988.714735532405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45988.714735532405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45988.714735532405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45988.714735532405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45988.714735532405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45988.714735532405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45988.714735532405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45988.714735532405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45988.714735532405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45988.714735532405</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2025-11-27T14:09:55Z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