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27" documentId="120_S{2AC9BD13-BADA-5192-A53E-5A8FF88502F6}" xr6:coauthVersionLast="47" xr6:coauthVersionMax="47" xr10:uidLastSave="{F3B83407-0750-4B12-B489-C6FF65CB4C5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<sst xmlns="http://schemas.openxmlformats.org/spreadsheetml/2006/main" count="180296" uniqueCount="39129">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</sst>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312.77917789352068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45975.727603819447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45975.727603819447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45975.727603819447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45975.727603819447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45975.727603819447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45975.727603819447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45975.727603819447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45975.727603819447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45975.727603819447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45975.727603819447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45975.727603819447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45975.727603819447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45975.727603819447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45975.727603819447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45975.727603819447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45975.727603819447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45975.727603819447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45975.727603819447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45975.727603819447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45975.727603819447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45975.727603819447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45975.727603819447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45975.727603819447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45975.727603819447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45975.727603819447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45975.727603819447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45975.727603819447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45975.727603819447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45975.727603819447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45975.727603819447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45975.727603819447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45975.727603819447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45975.727603819447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45975.727603819447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45975.727603819447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45975.727603819447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45975.727603819447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45975.727603819447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45975.727603819447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45975.727603819447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45975.727603819447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45975.727603819447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45975.727603819447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45975.727603819447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45975.727603819447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45975.727603819447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45975.727603819447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45975.727603819447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45975.727603819447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45975.727603819447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45975.727603819447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45975.727603819447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45975.727603819447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45975.727603819447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45975.727603819447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45975.727603819447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45975.727603819447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45975.727603819447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45975.727603819447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45975.727603819447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45975.727603819447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45975.727603819447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45975.727603819447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45975.727603819447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45975.727603819447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45975.727603819447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45975.727603819447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45975.727603819447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45975.727603819447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45975.727603819447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45975.727603819447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45975.727603819447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45975.727603819447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45975.727603819447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45975.727603819447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45975.727603819447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45975.727603819447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45975.727603819447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45975.727603819447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45975.727603819447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45975.727603819447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45975.727603819447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45975.727603819447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45975.727603819447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45975.727603819447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45975.727603819447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45975.727603819447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45975.727603819447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45975.727603819447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45975.727603819447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45975.727603819447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45975.727603819447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45975.727603819447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45975.727603819447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45975.727603819447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150.72776585648535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1.1213190972266602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3.1353819445939735E-2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45975.727603819447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45975.727603819447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45975.727603819447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45975.727603819447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45975.727603819447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45975.727603819447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45975.727603819447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45975.727603819447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45975.727603819447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45975.727603819447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45975.727603819447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45975.727603819447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45975.727603819447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45975.727603819447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45975.727603819447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45975.727603819447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45975.727603819447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45975.727603819447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45975.727603819447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45975.727603819447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45975.727603819447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45975.727603819447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45975.727603819447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45975.727603819447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45975.727603819447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45975.727603819447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45975.727603819447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45975.727603819447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45975.727603819447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45975.727603819447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45975.727603819447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45975.727603819447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45975.727603819447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45975.727603819447</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4.9258912040386349E-2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45975.727603819447</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45975.727603819447</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45975.727603819447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45975.727603819447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45975.727603819447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45975.727603819447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45975.727603819447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45975.727603819447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45975.727603819447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45975.727603819447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45975.727603819447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45975.727603819447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45975.727603819447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45975.727603819447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45975.727603819447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45975.727603819447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45975.727603819447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45975.727603819447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45975.727603819447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45975.727603819447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45975.727603819447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45975.727603819447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45975.727603819447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45975.727603819447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45975.727603819447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45975.727603819447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45975.727603819447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45975.727603819447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45975.727603819447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45975.727603819447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45975.727603819447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45975.727603819447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45975.727603819447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45975.727603819447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45975.727603819447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45975.727603819447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45975.727603819447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45975.727603819447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45975.727603819447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45975.727603819447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45975.727603819447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45975.727603819447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45975.727603819447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45975.727603819447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45975.727603819447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45975.727603819447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45975.727603819447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45975.727603819447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45975.727603819447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45975.727603819447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45975.727603819447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45975.727603819447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45975.727603819447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45975.727603819447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45975.727603819447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45975.727603819447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45975.727603819447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45975.727603819447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45975.727603819447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45975.727603819447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45975.727603819447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45975.727603819447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45975.727603819447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45975.727603819447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45975.727603819447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45975.727603819447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45975.727603819447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45975.727603819447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45975.727603819447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45975.727603819447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45975.727603819447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45975.727603819447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45975.727603819447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45975.727603819447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45975.727603819447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45975.727603819447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45975.727603819447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45975.727603819447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45975.727603819447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45975.727603819447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45975.727603819447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45975.727603819447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45975.727603819447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45975.727603819447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45975.727603819447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45975.727603819447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45975.727603819447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45975.727603819447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45975.727603819447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45975.727603819447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45975.727603819447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45975.727603819447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45975.727603819447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45975.727603819447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45975.727603819447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45975.727603819447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45975.727603819447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45975.727603819447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45975.727603819447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45975.727603819447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45975.727603819447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45975.727603819447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45975.727603819447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45975.727603819447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45975.727603819447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45975.727603819447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45975.727603819447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45975.727603819447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45975.727603819447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45975.727603819447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45975.727603819447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45975.727603819447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45975.727603819447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45975.727603819447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45975.727603819447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45975.727603819447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45975.727603819447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45975.727603819447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45975.727603819447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45975.727603819447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45975.727603819447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45975.727603819447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45975.727603819447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45975.727603819447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45975.727603819447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45975.727603819447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45975.727603819447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45975.727603819447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45975.727603819447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45975.727603819447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45975.727603819447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45975.727603819447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45975.727603819447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45975.727603819447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45975.727603819447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45975.727603819447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45975.727603819447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45975.727603819447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45975.727603819447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45975.727603819447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45975.727603819447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45975.727603819447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45975.727603819447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45975.727603819447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45975.727603819447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45975.727603819447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45975.727603819447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45975.727603819447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45975.727603819447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45975.727603819447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45975.727603819447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45975.727603819447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45975.727603819447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45975.727603819447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45975.727603819447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45975.727603819447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45975.727603819447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45975.727603819447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45975.727603819447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45975.727603819447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45975.727603819447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45975.727603819447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45975.727603819447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45975.727603819447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45975.727603819447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45975.727603819447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45975.727603819447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45975.727603819447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45975.727603819447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45975.727603819447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45975.727603819447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45975.727603819447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45975.727603819447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45975.727603819447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45975.727603819447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45975.727603819447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45975.727603819447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45975.727603819447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45975.727603819447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45975.727603819447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45975.727603819447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45975.727603819447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45975.727603819447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45975.727603819447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45975.727603819447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45975.727603819447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45975.727603819447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45975.727603819447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45975.727603819447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45975.727603819447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45975.727603819447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45975.727603819447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45975.727603819447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45975.727603819447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45975.727603819447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45975.727603819447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45975.727603819447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45975.727603819447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45975.727603819447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45975.727603819447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45975.727603819447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45975.727603819447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45975.727603819447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45975.727603819447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45975.727603819447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45975.727603819447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45975.727603819447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45975.727603819447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45975.727603819447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45975.727603819447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45975.727603819447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45975.727603819447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45975.727603819447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45975.727603819447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45975.727603819447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45975.727603819447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45975.727603819447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45975.727603819447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45975.727603819447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45975.727603819447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45975.727603819447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45975.727603819447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45975.727603819447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45975.727603819447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45975.727603819447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45975.727603819447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45975.727603819447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45975.727603819447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45975.727603819447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45975.727603819447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45975.727603819447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45975.727603819447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45975.727603819447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45975.727603819447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45975.727603819447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45975.727603819447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45975.727603819447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45975.727603819447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45975.727603819447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45975.727603819447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45975.727603819447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45975.727603819447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45975.727603819447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45975.727603819447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45975.727603819447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45975.727603819447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45975.727603819447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45975.727603819447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45975.727603819447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45975.727603819447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45975.727603819447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45975.727603819447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45975.727603819447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45975.727603819447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45975.727603819447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45975.727603819447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45975.727603819447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45975.727603819447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45975.727603819447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45975.727603819447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45975.727603819447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45975.727603819447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45975.727603819447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45975.727603819447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45975.727603819447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45975.727603819447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45975.727603819447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45975.727603819447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45975.727603819447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45975.727603819447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45975.727603819447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45975.727603819447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45975.727603819447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45975.727603819447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45975.727603819447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45975.727603819447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45975.727603819447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45975.727603819447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45975.727603819447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45975.727603819447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45975.727603819447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45975.727603819447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45975.727603819447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45975.727603819447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45975.727603819447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45975.727603819447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45975.727603819447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45975.727603819447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45975.727603819447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45975.727603819447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45975.727603819447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45975.727603819447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45975.727603819447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45975.727603819447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45975.727603819447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45975.727603819447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45975.727603819447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45975.727603819447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45975.727603819447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45975.727603819447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45975.727603819447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45975.727603819447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45975.727603819447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45975.727603819447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45975.727603819447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45975.727603819447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45975.727603819447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45975.727603819447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45975.727603819447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45975.727603819447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45975.727603819447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45975.727603819447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45975.727603819447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45975.727603819447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45975.727603819447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45975.727603819447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45975.727603819447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45975.727603819447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45975.727603819447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45975.727603819447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45975.727603819447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45975.727603819447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45975.727603819447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45975.727603819447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45975.727603819447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45975.727603819447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45975.727603819447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45975.727603819447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45975.727603819447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45975.727603819447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45975.727603819447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45975.727603819447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45975.727603819447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45975.727603819447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45975.727603819447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45975.727603819447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45975.727603819447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45975.727603819447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45975.727603819447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45975.727603819447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45975.727603819447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45975.727603819447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45975.727603819447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45975.727603819447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45975.727603819447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45975.727603819447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45975.727603819447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45975.727603819447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45975.727603819447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45975.727603819447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45975.727603819447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45975.727603819447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45975.727603819447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45975.727603819447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45975.727603819447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45975.727603819447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45975.727603819447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45975.727603819447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45975.727603819447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45975.727603819447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45975.727603819447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45975.727603819447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45975.727603819447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45975.727603819447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45975.727603819447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45975.727603819447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45975.727603819447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45975.727603819447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45975.727603819447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45975.727603819447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45975.727603819447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45975.727603819447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45975.727603819447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45975.727603819447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45975.727603819447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45975.727603819447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45975.727603819447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45975.727603819447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45975.727603819447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45975.727603819447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45975.727603819447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45975.727603819447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45975.727603819447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45975.727603819447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45975.727603819447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45975.727603819447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45975.727603819447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45975.727603819447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45975.727603819447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45975.727603819447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45975.727603819447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45975.727603819447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45975.727603819447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45975.727603819447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45975.727603819447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45975.727603819447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45975.727603819447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45975.727603819447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45975.727603819447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45975.727603819447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45975.727603819447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45975.727603819447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45975.727603819447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45975.727603819447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45975.727603819447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45975.727603819447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45975.727603819447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45975.727603819447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45975.727603819447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45975.727603819447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45975.727603819447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45975.727603819447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45975.727603819447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45975.727603819447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45975.727603819447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45975.727603819447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45975.727603819447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45975.727603819447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45975.727603819447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45975.727603819447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45975.727603819447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45975.727603819447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45975.727603819447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45975.727603819447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45975.727603819447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45975.727603819447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45975.727603819447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45975.727603819447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45975.727603819447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45975.727603819447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45975.727603819447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45975.727603819447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45975.727603819447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45975.727603819447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45975.727603819447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45975.727603819447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45975.727603819447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45975.727603819447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45975.727603819447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45975.727603819447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45975.727603819447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45975.727603819447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45975.727603819447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45975.727603819447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45975.727603819447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45975.727603819447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45975.727603819447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45975.727603819447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45975.727603819447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45975.727603819447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45975.727603819447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45975.727603819447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45975.727603819447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45975.727603819447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45975.727603819447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45975.727603819447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45975.727603819447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45975.727603819447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45975.727603819447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45975.727603819447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45975.727603819447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45975.727603819447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45975.727603819447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45975.727603819447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45975.727603819447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45975.727603819447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45975.727603819447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45975.727603819447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45975.727603819447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45975.727603819447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45975.727603819447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45975.727603819447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45975.727603819447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45975.727603819447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45975.727603819447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45975.727603819447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45975.727603819447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45975.727603819447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45975.727603819447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45975.727603819447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45975.727603819447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45975.727603819447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45975.727603819447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45975.727603819447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45975.727603819447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45975.727603819447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45975.727603819447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45975.727603819447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45975.727603819447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45975.727603819447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45975.727603819447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45975.727603819447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45975.727603819447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45975.727603819447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45975.727603819447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45975.727603819447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45975.727603819447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45975.727603819447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45975.727603819447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45975.727603819447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45975.727603819447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45975.727603819447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45975.727603819447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45975.727603819447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45975.727603819447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45975.727603819447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45975.727603819447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45975.727603819447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45975.727603819447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45975.727603819447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45975.727603819447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45975.727603819447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45975.727603819447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45975.727603819447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45975.727603819447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45975.727603819447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45975.727603819447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45975.727603819447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45975.727603819447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45975.727603819447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45975.727603819447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45975.727603819447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45975.727603819447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45975.727603819447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45975.727603819447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45975.727603819447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45975.727603819447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45975.727603819447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45975.727603819447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45975.727603819447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45975.727603819447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45975.727603819447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45975.727603819447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45975.727603819447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45975.727603819447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45975.727603819447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45975.727603819447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45975.727603819447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45975.727603819447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45975.727603819447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45975.727603819447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45975.727603819447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45975.727603819447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45975.727603819447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45975.727603819447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45975.727603819447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45975.727603819447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45975.727603819447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45975.727603819447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45975.727603819447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45975.727603819447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45975.727603819447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45975.727603819447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45975.727603819447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45975.727603819447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45975.727603819447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45975.727603819447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45975.727603819447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45975.727603819447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45975.727603819447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45975.727603819447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45975.727603819447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45975.727603819447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45975.727603819447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45975.727603819447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45975.727603819447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45975.727603819447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45975.727603819447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45975.727603819447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45975.727603819447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45975.727603819447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45975.727603819447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45975.727603819447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45975.727603819447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45975.727603819447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45975.727603819447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45975.727603819447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45975.727603819447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45975.727603819447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45975.727603819447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45975.727603819447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45975.727603819447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45975.727603819447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45975.727603819447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45975.727603819447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45975.727603819447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45975.727603819447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45975.727603819447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45975.727603819447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45975.727603819447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45975.727603819447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45975.727603819447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45975.727603819447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45975.727603819447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45975.727603819447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45975.727603819447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45975.727603819447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45975.727603819447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45975.727603819447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45975.727603819447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45975.727603819447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45975.727603819447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45975.727603819447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45975.727603819447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45975.727603819447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45975.727603819447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45975.727603819447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45975.727603819447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45975.727603819447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45975.727603819447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45975.727603819447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45975.727603819447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45975.727603819447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45975.727603819447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45975.727603819447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45975.727603819447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45975.727603819447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45975.727603819447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45975.727603819447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45975.727603819447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45975.727603819447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45975.727603819447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45975.727603819447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45975.727603819447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45975.727603819447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45975.727603819447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45975.727603819447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45975.727603819447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45975.727603819447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45975.727603819447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45975.727603819447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45975.727603819447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45975.727603819447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45975.727603819447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45975.727603819447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45975.727603819447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45975.727603819447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45975.727603819447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45975.727603819447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45975.727603819447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45975.727603819447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45975.727603819447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45975.727603819447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45975.727603819447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45975.727603819447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45975.727603819447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45975.727603819447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45975.727603819447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45975.727603819447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45975.727603819447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45975.727603819447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45975.727603819447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45975.727603819447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45975.727603819447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45975.727603819447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45975.727603819447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45975.727603819447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45975.727603819447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45975.727603819447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45975.727603819447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45975.727603819447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45975.727603819447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45975.727603819447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45975.727603819447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45975.727603819447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45975.727603819447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45975.727603819447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45975.727603819447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45975.727603819447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45975.727603819447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45975.727603819447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45975.727603819447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45975.727603819447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45975.727603819447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45975.727603819447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45975.727603819447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45975.727603819447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45975.727603819447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45975.727603819447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45975.727603819447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45975.727603819447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45975.727603819447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45975.727603819447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45975.727603819447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45975.727603819447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45975.727603819447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45975.727603819447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45975.727603819447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45975.727603819447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45975.727603819447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45975.727603819447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45975.727603819447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45975.727603819447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45975.727603819447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45975.727603819447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45975.727603819447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45975.727603819447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45975.727603819447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45975.727603819447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45975.727603819447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45975.727603819447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45975.727603819447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45975.727603819447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45975.727603819447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45975.727603819447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45975.727603819447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45975.727603819447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45975.727603819447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45975.727603819447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45975.727603819447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45975.727603819447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45975.727603819447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45975.727603819447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45975.727603819447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45975.727603819447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45975.727603819447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45975.727603819447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45975.727603819447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45975.727603819447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45975.727603819447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45975.727603819447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45975.727603819447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45975.727603819447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45975.727603819447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45975.727603819447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45975.727603819447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45975.727603819447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45975.727603819447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45975.727603819447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45975.727603819447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45975.727603819447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45975.727603819447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45975.727603819447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45975.727603819447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45975.727603819447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45975.727603819447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45975.727603819447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45975.727603819447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45975.727603819447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45975.727603819447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45975.727603819447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45975.727603819447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45975.727603819447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45975.727603819447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45975.727603819447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45975.727603819447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45975.727603819447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45975.727603819447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45975.727603819447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45975.727603819447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45975.727603819447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45975.727603819447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45975.727603819447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45975.727603819447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45975.727603819447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45975.727603819447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45975.727603819447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45975.727603819447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45975.727603819447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45975.727603819447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45975.727603819447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45975.727603819447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45975.727603819447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45975.727603819447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45975.727603819447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45975.727603819447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45975.727603819447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45975.727603819447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45975.727603819447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45975.727603819447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45975.727603819447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45975.727603819447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45975.727603819447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45975.727603819447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45975.727603819447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45975.727603819447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45975.727603819447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45975.727603819447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45975.727603819447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45975.727603819447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45975.727603819447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45975.727603819447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45975.727603819447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45975.727603819447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45975.727603819447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45975.727603819447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45975.727603819447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45975.727603819447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45975.727603819447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45975.727603819447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45975.727603819447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45975.727603819447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45975.727603819447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45975.727603819447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45975.727603819447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45975.727603819447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45975.727603819447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45975.727603819447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45975.727603819447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45975.727603819447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45975.727603819447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45975.727603819447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45975.727603819447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45975.727603819447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45975.727603819447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45975.727603819447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45975.727603819447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45975.727603819447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45975.727603819447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45975.727603819447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45975.727603819447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45975.727603819447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45975.727603819447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45975.727603819447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45975.727603819447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45975.727603819447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45975.727603819447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45975.727603819447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45975.727603819447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45975.727603819447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45975.727603819447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45975.727603819447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45975.727603819447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45975.727603819447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45975.727603819447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45975.727603819447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45975.727603819447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45975.727603819447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45975.727603819447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45975.727603819447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45975.727603819447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45975.727603819447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45975.727603819447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45975.727603819447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45975.727603819447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45975.727603819447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45975.727603819447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45975.727603819447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45975.727603819447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45975.727603819447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45975.727603819447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45975.727603819447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45975.727603819447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45975.727603819447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45975.727603819447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45975.727603819447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45975.727603819447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45975.727603819447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45975.727603819447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45975.727603819447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45975.727603819447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45975.727603819447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45975.727603819447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45975.727603819447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45975.727603819447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45975.727603819447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45975.727603819447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45975.727603819447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45975.727603819447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45975.727603819447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45975.727603819447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45975.727603819447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45975.727603819447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45975.727603819447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45975.727603819447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45975.727603819447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45975.727603819447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45975.727603819447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45975.727603819447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45975.727603819447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45975.727603819447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45975.727603819447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45975.727603819447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45975.727603819447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45975.727603819447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45975.727603819447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45975.727603819447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45975.727603819447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45975.727603819447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45975.727603819447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45975.727603819447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45975.727603819447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45975.727603819447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45975.727603819447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45975.727603819447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45975.727603819447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45975.727603819447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45975.727603819447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45975.727603819447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45975.727603819447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45975.727603819447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45975.727603819447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45975.727603819447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45975.727603819447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45975.727603819447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45975.727603819447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45975.727603819447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45975.727603819447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45975.727603819447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45975.727603819447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45975.727603819447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45975.727603819447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45975.727603819447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45975.727603819447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45975.727603819447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45975.727603819447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45975.727603819447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45975.727603819447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45975.727603819447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45975.727603819447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45975.727603819447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45975.727603819447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45975.727603819447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45975.727603819447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45975.727603819447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45975.727603819447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45975.727603819447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45975.727603819447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45975.727603819447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45975.727603819447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45975.727603819447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45975.727603819447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45975.727603819447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45975.727603819447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45975.727603819447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45975.727603819447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45975.727603819447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45975.727603819447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45975.727603819447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45975.727603819447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45975.727603819447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45975.727603819447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45975.727603819447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45975.727603819447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45975.727603819447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45975.727603819447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45975.727603819447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45975.727603819447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45975.727603819447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45975.727603819447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45975.727603819447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45975.727603819447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45975.727603819447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45975.727603819447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45975.727603819447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45975.727603819447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45975.727603819447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45975.727603819447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45975.727603819447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45975.727603819447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45975.727603819447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45975.727603819447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45975.727603819447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45975.727603819447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45975.727603819447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45975.727603819447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45975.727603819447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45975.727603819447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45975.727603819447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45975.727603819447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45975.727603819447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45975.727603819447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45975.727603819447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45975.727603819447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45975.727603819447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45975.727603819447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45975.727603819447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45975.727603819447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45975.727603819447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45975.727603819447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45975.727603819447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45975.727603819447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45975.727603819447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45975.727603819447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45975.727603819447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45975.727603819447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45975.727603819447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45975.727603819447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45975.727603819447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45975.727603819447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45975.727603819447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45975.727603819447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45975.727603819447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45975.727603819447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45975.727603819447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45975.727603819447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45975.727603819447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45975.727603819447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45975.727603819447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45975.727603819447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45975.727603819447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45975.727603819447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45975.727603819447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45975.727603819447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45975.727603819447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45975.727603819447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45975.727603819447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45975.727603819447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45975.727603819447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45975.727603819447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45975.727603819447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45975.727603819447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45975.727603819447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45975.727603819447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45975.727603819447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45975.727603819447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45975.727603819447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45975.727603819447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45975.727603819447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45975.727603819447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45975.727603819447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45975.727603819447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45975.727603819447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45975.727603819447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45975.727603819447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45975.727603819447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45975.727603819447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45975.727603819447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45975.727603819447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45975.727603819447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45975.727603819447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45975.727603819447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45975.727603819447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45975.727603819447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45975.727603819447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45975.727603819447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45975.727603819447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45975.727603819447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45975.727603819447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45975.727603819447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45975.727603819447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45975.727603819447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45975.727603819447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45975.727603819447</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272.24688622685062</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R4</v>
      </c>
      <c r="C3" s="94"/>
      <c r="D3" s="92" t="s">
        <v>34140</v>
      </c>
      <c r="E3" s="95"/>
      <c r="F3" s="96"/>
      <c r="G3" s="97">
        <f ca="1">IFERROR(NOW()-F3,"")</f>
        <v>45975.727603819447</v>
      </c>
      <c r="H3" s="96"/>
      <c r="I3" s="135" t="str">
        <f>IFERROR(VLOOKUP(D3,DB!A:F,6,0),"")</f>
        <v>SCECO</v>
      </c>
      <c r="J3" s="135" t="str">
        <f>IFERROR(VLOOKUP(D3,DB!A:G,7,0),"")</f>
        <v>Dead</v>
      </c>
      <c r="K3" s="98"/>
      <c r="L3" s="92" t="str">
        <f>IFERROR(VLOOKUP(D3,DB!A:I,9,0),"")</f>
        <v>Latis</v>
      </c>
    </row>
    <row r="4" spans="1:16" ht="15" customHeight="1">
      <c r="A4" s="135"/>
      <c r="B4" s="135" t="str">
        <f>IFERROR(VLOOKUP(D4,DB!A:K,11,0),"")</f>
        <v/>
      </c>
      <c r="C4" s="94"/>
      <c r="D4" s="92"/>
      <c r="E4" s="95"/>
      <c r="F4" s="96"/>
      <c r="G4" s="97">
        <f ca="1">IFERROR(NOW()-F4,"")</f>
        <v>45975.727603819447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45975.727603819447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45975.727603819447</v>
      </c>
      <c r="H6" s="96"/>
      <c r="I6" s="135" t="str">
        <f>IFERROR(VLOOKUP(D6,DB!A:F,6,0),"")</f>
        <v/>
      </c>
      <c r="J6" s="135" t="str">
        <f>IFERROR(VLOOKUP(D6,DB!A:G,7,0),"")</f>
        <v/>
      </c>
      <c r="K6" s="98"/>
      <c r="L6" s="92" t="str">
        <f>IFERROR(VLOOKUP(D6,DB!A:I,9,0),"")</f>
        <v/>
      </c>
    </row>
    <row r="7" spans="1:16" ht="15" customHeight="1">
      <c r="A7" s="135"/>
      <c r="B7" s="135" t="str">
        <f>IFERROR(VLOOKUP(D7,DB!A:K,11,0),"")</f>
        <v/>
      </c>
      <c r="C7" s="94"/>
      <c r="D7" s="157"/>
      <c r="E7" s="95"/>
      <c r="F7" s="96"/>
      <c r="G7" s="97">
        <f ca="1">IFERROR(NOW()-F7,"")</f>
        <v>45975.727603819447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45975.727603819447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45975.727603819447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45975.727603819447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45975.727603819447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45975.727603819447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45975.727603819447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45975.727603819447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45975.727603819447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45975.727603819447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45975.727603819447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45975.727603819447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45975.727603819447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45975.727603819447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45975.727603819447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45975.727603819447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45975.727603819447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45975.727603819447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45975.727603819447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45975.727603819447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45975.727603819447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45975.727603819447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45975.727603819447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45975.727603819447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45975.727603819447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45975.727603819447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45975.727603819447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45975.727603819447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45975.727603819447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45975.727603819447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45975.727603819447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45975.727603819447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45975.727603819447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45975.727603819447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45975.727603819447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45975.727603819447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45975.727603819447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45975.727603819447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45975.727603819447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45975.727603819447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45975.727603819447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45975.727603819447</v>
      </c>
      <c r="H48" s="96"/>
      <c r="I48" s="135" t="str">
        <f>IFERROR(VLOOKUP(D48,DB!A:F,6,0),"")</f>
        <v/>
      </c>
      <c r="J48" s="135" t="str">
        <f>IFERROR(VLOOKUP(D48,DB!A:G,7,0),"")</f>
        <v/>
      </c>
      <c r="K48" s="98"/>
      <c r="L48" s="92"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83.895543634258502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49.538726504630176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27.066492708334408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34999</v>
      </c>
      <c r="E6" s="124" t="s">
        <v>39021</v>
      </c>
      <c r="F6" s="156">
        <v>45975.640729166669</v>
      </c>
      <c r="G6" s="126">
        <f t="shared" ref="G6:G59" ca="1" si="2">IFERROR(NOW()-F6,"")</f>
        <v>8.6874652777623851E-2</v>
      </c>
      <c r="H6" s="125">
        <v>45975.629351851851</v>
      </c>
      <c r="I6" s="124" t="str">
        <f>IFERROR(VLOOKUP(D6,DB!A:F,6,0),"")</f>
        <v>SCECO</v>
      </c>
      <c r="J6" s="124" t="str">
        <f>IFERROR(VLOOKUP(D6,DB!A:G,7,0),"")</f>
        <v>Vandalized</v>
      </c>
      <c r="K6" s="124" t="s">
        <v>39125</v>
      </c>
      <c r="L6" s="124" t="str">
        <f>IFERROR(VLOOKUP(D6,DB!A:I,9,0),"")</f>
        <v>Latis</v>
      </c>
    </row>
    <row r="7" spans="1:13">
      <c r="A7" s="124" t="s">
        <v>39126</v>
      </c>
      <c r="B7" s="124" t="str">
        <f>IFERROR(VLOOKUP(D7,DB!A:K,11,0),"")</f>
        <v>R5</v>
      </c>
      <c r="C7" s="124">
        <v>1</v>
      </c>
      <c r="D7" s="124" t="s">
        <v>34351</v>
      </c>
      <c r="E7" s="124" t="s">
        <v>39021</v>
      </c>
      <c r="F7" s="156">
        <v>45975.663761574076</v>
      </c>
      <c r="G7" s="126">
        <f t="shared" ca="1" si="2"/>
        <v>6.3842245370324235E-2</v>
      </c>
      <c r="H7" s="125">
        <v>45975.658229166664</v>
      </c>
      <c r="I7" s="124" t="str">
        <f>IFERROR(VLOOKUP(D7,DB!A:F,6,0),"")</f>
        <v>SCECO</v>
      </c>
      <c r="J7" s="124" t="str">
        <f>IFERROR(VLOOKUP(D7,DB!A:G,7,0),"")</f>
        <v>Vandalized</v>
      </c>
      <c r="K7" s="124" t="s">
        <v>39125</v>
      </c>
      <c r="L7" s="124" t="str">
        <f>IFERROR(VLOOKUP(D7,DB!A:I,9,0),"")</f>
        <v>Latis</v>
      </c>
    </row>
    <row r="8" spans="1:13">
      <c r="A8" s="124"/>
      <c r="B8" s="124" t="str">
        <f>IFERROR(VLOOKUP(D8,DB!A:K,11,0),"")</f>
        <v/>
      </c>
      <c r="C8" s="124"/>
      <c r="D8"/>
      <c r="E8" s="124"/>
      <c r="F8" s="124"/>
      <c r="G8" s="126">
        <f t="shared" ca="1" si="2"/>
        <v>45975.727603819447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45975.727603819447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45975.727603819447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45975.727603819447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45975.727603819447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45975.727603819447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45975.727603819447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45975.727603819447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45975.727603819447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45975.727603819447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45975.727603819447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45975.727603819447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45975.727603819447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45975.727603819447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45975.727603819447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45975.727603819447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45975.727603819447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45975.727603819447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45975.727603819447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45975.727603819447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45975.727603819447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45975.727603819447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45975.727603819447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45975.727603819447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45975.727603819447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45975.727603819447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45975.727603819447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45975.727603819447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45975.727603819447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45975.727603819447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45975.727603819447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45975.727603819447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45975.727603819447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45975.727603819447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45975.727603819447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45975.727603819447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45975.727603819447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45975.727603819447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45975.727603819447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45975.727603819447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45975.727603819447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45975.727603819447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45975.727603819447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45975.727603819447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45975.727603819447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45975.727603819447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45975.727603819447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45975.727603819447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45975.727603819447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45975.727603819447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45975.727603819447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45975.727603819447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45975.727603819447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45975.727603819447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45975.727603819447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45975.727603819447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45975.727603819447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45975.727603819447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45975.727603819447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45975.727603819447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45975.727603819447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45975.727603819447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45975.727603819447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45975.727603819447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45975.727603819447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45975.727603819447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45975.727603819447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45975.727603819447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45975.727603819447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45975.727603819447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45975.727603819447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45975.727603819447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45975.727603819447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45975.727603819447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45975.727603819447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45975.727603819447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45975.727603819447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45975.727603819447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45975.727603819447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45975.727603819447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45975.727603819447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45975.727603819447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45975.727603819447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45975.727603819447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45975.727603819447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45975.727603819447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45975.727603819447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45975.727603819447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45975.727603819447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45975.727603819447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45975.727603819447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45975.727603819447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45975.727603819447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45975.727603819447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45975.727603819447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45975.727603819447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45975.727603819447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45975.727603819447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45975.727603819447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45975.727603819447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45975.727603819447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45975.727603819447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45975.727603819447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45975.727603819447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45975.727603819447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45975.727603819447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45975.727603819447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45975.727603819447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45975.727603819447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45975.727603819447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45975.727603819447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45975.727603819447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45975.727603819447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45975.727603819447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45975.727603819447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45975.727603819447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45975.727603819447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45975.727603819447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45975.727603819447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45975.727603819447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45975.727603819447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45975.727603819447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45975.727603819447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45975.727603819447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45975.727603819447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45975.727603819447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45975.727603819447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45975.727603819447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45975.727603819447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45975.727603819447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45975.727603819447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45975.727603819447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45975.727603819447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45975.727603819447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45975.727603819447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45975.727603819447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45975.727603819447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45975.727603819447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45975.727603819447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45975.727603819447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45975.727603819447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45975.727603819447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45975.727603819447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45975.727603819447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45975.727603819447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45975.727603819447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45975.727603819447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45975.727603819447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45975.727603819447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45975.727603819447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45975.727603819447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45975.727603819447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45975.727603819447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45975.727603819447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45975.727603819447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45975.727603819447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45975.727603819447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45975.727603819447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45975.727603819447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45975.727603819447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45975.727603819447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45975.727603819447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45975.727603819447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45975.727603819447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45975.727603819447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45975.727603819447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45975.727603819447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45975.727603819447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45975.727603819447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45975.727603819447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45975.727603819447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45975.727603819447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45975.727603819447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45975.727603819447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45975.727603819447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45975.727603819447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45975.727603819447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45975.727603819447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45975.727603819447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45975.727603819447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45975.727603819447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45975.727603819447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45975.727603819447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45975.727603819447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45975.727603819447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45975.727603819447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45975.727603819447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45975.727603819447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45975.727603819447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45975.727603819447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45975.727603819447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45975.727603819447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45975.727603819447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45975.727603819447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45975.727603819447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45975.727603819447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45975.727603819447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45975.727603819447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45975.727603819447</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3</v>
      </c>
      <c r="D2" s="141" t="s">
        <v>34828</v>
      </c>
      <c r="E2" s="124" t="s">
        <v>39021</v>
      </c>
      <c r="F2" s="143">
        <v>45975.624467592592</v>
      </c>
      <c r="G2" s="105">
        <f t="shared" ref="G2:G28" ca="1" si="0">IFERROR(NOW()-F2,"-")</f>
        <v>0.10313622685498558</v>
      </c>
      <c r="H2" s="143">
        <v>45975.614120370374</v>
      </c>
      <c r="I2" s="141" t="str">
        <f>IFERROR(VLOOKUP(D2,DB!A:F,6,0),"")</f>
        <v>Generator-SG</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45975.727603819447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45975.727603819447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45975.727603819447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45975.727603819447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45975.727603819447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45975.727603819447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45975.727603819447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45975.727603819447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45975.727603819447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45975.727603819447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45975.727603819447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45975.727603819447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45975.727603819447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45975.727603819447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45975.727603819447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45975.727603819447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45975.727603819447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45975.727603819447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45975.727603819447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45975.727603819447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45975.727603819447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45975.727603819447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45975.727603819447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45975.727603819447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45975.727603819447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45975.727603819447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45975.727603819447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45975.727603819447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45975.727603819447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45975.727603819447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45975.727603819447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45975.727603819447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45975.727603819447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45975.727603819447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45975.727603819447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45975.727603819447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45975.727603819447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45975.727603819447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45975.727603819447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45975.727603819447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45975.727603819447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45975.727603819447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45975.727603819447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45975.727603819447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45975.727603819447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45975.727603819447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45975.727603819447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45975.727603819447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45975.727603819447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45975.727603819447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45975.727603819447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45975.727603819447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45975.727603819447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45975.727603819447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45975.727603819447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45975.727603819447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45975.727603819447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45975.727603819447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45975.727603819447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45975.727603819447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45975.727603819447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45975.727603819447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45975.727603819447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45975.727603819447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45975.727603819447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45975.727603819447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45975.727603819447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45975.727603819447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45975.727603819447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45975.727603819447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45975.727603819447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45975.727603819447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45975.727603819447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45975.727603819447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45975.727603819447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45975.727603819447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45975.727603819447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45975.727603819447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45975.727603819447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45975.727603819447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45975.727603819447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45975.727603819447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45975.727603819447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45975.727603819447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45975.727603819447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45975.727603819447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45975.727603819447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45975.727603819447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45975.727603819447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45975.727603819447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45975.727603819447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45975.727603819447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45975.727603819447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45975.727603819447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45975.727603819447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45975.727603819447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45975.727603819447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45975.727603819447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45975.727603819447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45975.727603819447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45975.727603819447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45975.727603819447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45975.727603819447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45975.727603819447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45975.727603819447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45975.727603819447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45975.727603819447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45975.727603819447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45975.727603819447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45975.727603819447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45975.727603819447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45975.727603819447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45975.727603819447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45975.727603819447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45975.727603819447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45975.727603819447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45975.727603819447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45975.727603819447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45975.727603819447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45975.727603819447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45975.727603819447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45975.727603819447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45975.727603819447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45975.727603819447</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