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63" documentId="120_S{2AC9BD13-BADA-5192-A53E-5A8FF88502F6}" xr6:coauthVersionLast="47" xr6:coauthVersionMax="47" xr10:uidLastSave="{941FDCF7-0E31-4C5D-BAAB-8E4B3EF739BD}"/>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<sst xmlns="http://schemas.openxmlformats.org/spreadsheetml/2006/main" count="181588" uniqueCount="39209">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</sst>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6" totalsRowShown="0" headerRowDxfId="13" tableBorderDxfId="12">
  <autoFilter ref="A1:L46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330.03016597222449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45992.978591898151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45992.978591898151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39108</v>
      </c>
      <c r="E5" s="127"/>
      <c r="F5" s="126"/>
      <c r="G5" s="125">
        <f ca="1">IFERROR(NOW()-F5,"-")</f>
        <v>45992.978591898151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45992.978591898151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45992.978591898151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45992.978591898151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45992.978591898151</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45992.978591898151</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45992.978591898151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45992.978591898151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45992.978591898151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45992.978591898151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45992.978591898151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45992.978591898151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45992.978591898151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45992.978591898151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45992.978591898151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45992.978591898151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45992.978591898151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45992.978591898151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45992.978591898151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45992.978591898151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45992.978591898151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45992.978591898151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45992.978591898151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45992.978591898151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45992.978591898151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45992.978591898151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45992.978591898151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45992.978591898151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45992.978591898151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45992.978591898151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45992.978591898151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45992.978591898151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45992.978591898151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45992.978591898151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45992.978591898151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45992.978591898151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45992.978591898151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45992.978591898151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45992.978591898151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45992.978591898151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45992.978591898151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45992.978591898151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45992.978591898151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45992.978591898151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45992.978591898151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45992.978591898151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45992.978591898151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45992.978591898151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45992.978591898151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45992.978591898151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45992.978591898151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45992.978591898151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45992.978591898151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45992.978591898151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45992.978591898151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45992.978591898151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45992.978591898151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45992.978591898151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45992.978591898151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45992.978591898151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45992.978591898151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45992.978591898151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45992.978591898151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45992.978591898151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45992.978591898151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45992.978591898151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45992.978591898151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45992.978591898151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45992.978591898151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45992.978591898151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45992.978591898151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45992.978591898151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45992.978591898151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45992.978591898151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45992.978591898151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45992.978591898151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45992.978591898151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45992.978591898151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45992.978591898151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45992.978591898151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45992.978591898151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45992.978591898151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45992.978591898151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45992.978591898151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45992.978591898151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45992.978591898151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45992.978591898151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45992.978591898151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45992.978591898151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45992.978591898151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45992.978591898151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45992.978591898151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45992.978591898151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45992.978591898151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45992.978591898151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45992.978591898151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45992.978591898151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45992.978591898151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45992.978591898151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45992.978591898151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45992.978591898151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45992.978591898151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45992.978591898151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45992.978591898151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45992.978591898151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45992.978591898151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45992.978591898151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45992.978591898151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45992.978591898151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45992.978591898151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45992.978591898151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45992.978591898151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45992.978591898151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45992.978591898151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45992.978591898151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45992.978591898151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45992.978591898151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45992.978591898151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45992.978591898151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45992.978591898151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45992.978591898151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45992.978591898151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45992.978591898151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45992.978591898151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45992.978591898151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45992.978591898151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45992.978591898151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45992.978591898151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45992.978591898151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45992.978591898151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45992.978591898151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45992.978591898151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45992.978591898151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45992.978591898151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45992.978591898151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45992.978591898151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45992.978591898151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45992.978591898151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45992.978591898151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45992.978591898151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45992.978591898151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45992.978591898151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45992.978591898151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45992.978591898151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45992.978591898151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45992.978591898151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45992.978591898151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45992.978591898151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45992.978591898151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45992.978591898151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45992.978591898151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45992.978591898151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45992.978591898151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45992.978591898151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45992.978591898151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45992.978591898151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45992.978591898151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45992.978591898151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45992.978591898151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45992.978591898151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45992.978591898151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45992.978591898151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45992.978591898151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45992.978591898151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45992.978591898151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45992.978591898151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45992.978591898151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45992.978591898151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45992.978591898151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45992.978591898151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45992.978591898151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45992.978591898151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45992.978591898151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45992.978591898151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45992.978591898151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45992.978591898151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45992.978591898151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45992.978591898151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45992.978591898151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45992.978591898151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45992.978591898151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45992.978591898151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45992.978591898151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45992.978591898151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45992.978591898151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45992.978591898151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45992.978591898151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45992.978591898151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45992.978591898151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45992.978591898151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45992.978591898151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45992.978591898151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45992.978591898151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45992.978591898151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45992.978591898151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45992.978591898151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45992.978591898151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45992.978591898151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45992.978591898151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45992.978591898151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45992.978591898151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45992.978591898151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45992.978591898151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45992.978591898151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45992.978591898151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45992.978591898151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45992.978591898151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45992.978591898151</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45992.978591898151</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45992.978591898151</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9CFF8B85-76F6-4220-ACB3-083B5989299D}"/>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39109</v>
      </c>
      <c r="N1" s="84" t="s">
        <v>39110</v>
      </c>
      <c r="O1" s="84" t="s">
        <v>39111</v>
      </c>
      <c r="P1" s="84" t="s">
        <v>39112</v>
      </c>
      <c r="Q1" s="84" t="s">
        <v>39113</v>
      </c>
      <c r="R1" s="84" t="s">
        <v>39114</v>
      </c>
      <c r="S1" s="84" t="s">
        <v>39115</v>
      </c>
      <c r="T1" s="84" t="s">
        <v>39116</v>
      </c>
      <c r="U1" s="84" t="s">
        <v>39117</v>
      </c>
      <c r="V1" s="84" t="s">
        <v>39118</v>
      </c>
      <c r="W1" s="84" t="s">
        <v>39119</v>
      </c>
      <c r="X1" s="84" t="s">
        <v>39120</v>
      </c>
      <c r="Y1" s="84" t="s">
        <v>39121</v>
      </c>
      <c r="Z1" s="84" t="s">
        <v>39122</v>
      </c>
      <c r="AA1" s="84" t="s">
        <v>39123</v>
      </c>
      <c r="AB1" s="84" t="s">
        <v>39124</v>
      </c>
      <c r="AC1" s="84" t="s">
        <v>39125</v>
      </c>
      <c r="AD1" s="84" t="s">
        <v>39126</v>
      </c>
      <c r="AE1" s="84" t="s">
        <v>39127</v>
      </c>
      <c r="AF1" s="84" t="s">
        <v>39128</v>
      </c>
      <c r="AG1" s="84" t="s">
        <v>39129</v>
      </c>
      <c r="AH1" s="84" t="s">
        <v>39130</v>
      </c>
      <c r="AI1" s="84" t="s">
        <v>39131</v>
      </c>
      <c r="AJ1" s="84" t="s">
        <v>39132</v>
      </c>
      <c r="AK1" s="84" t="s">
        <v>39133</v>
      </c>
      <c r="AL1" s="84" t="s">
        <v>39134</v>
      </c>
      <c r="AM1" s="84" t="s">
        <v>39135</v>
      </c>
      <c r="AN1" s="84" t="s">
        <v>39136</v>
      </c>
      <c r="AO1" s="84" t="s">
        <v>39137</v>
      </c>
      <c r="AP1" s="84" t="s">
        <v>39138</v>
      </c>
      <c r="AQ1" s="84" t="s">
        <v>39139</v>
      </c>
      <c r="AR1" s="84" t="s">
        <v>39140</v>
      </c>
      <c r="AS1" s="84" t="s">
        <v>39141</v>
      </c>
      <c r="AT1" s="84" t="s">
        <v>39142</v>
      </c>
      <c r="AU1" s="84" t="s">
        <v>39143</v>
      </c>
      <c r="AV1" s="84" t="s">
        <v>39144</v>
      </c>
      <c r="AW1" s="84" t="s">
        <v>39145</v>
      </c>
      <c r="AX1" s="84" t="s">
        <v>39146</v>
      </c>
      <c r="AY1" s="84" t="s">
        <v>39147</v>
      </c>
      <c r="AZ1" s="84" t="s">
        <v>39148</v>
      </c>
      <c r="BA1" s="84" t="s">
        <v>39149</v>
      </c>
      <c r="BB1" s="84" t="s">
        <v>39150</v>
      </c>
      <c r="BC1" s="84" t="s">
        <v>39151</v>
      </c>
      <c r="BD1" s="84" t="s">
        <v>39152</v>
      </c>
      <c r="BE1" s="84" t="s">
        <v>39153</v>
      </c>
      <c r="BF1" s="84" t="s">
        <v>39154</v>
      </c>
      <c r="BG1" s="84" t="s">
        <v>39155</v>
      </c>
      <c r="BH1" s="84" t="s">
        <v>39156</v>
      </c>
      <c r="BI1" s="84" t="s">
        <v>39157</v>
      </c>
      <c r="BJ1" s="84" t="s">
        <v>39158</v>
      </c>
      <c r="BK1" s="84" t="s">
        <v>39159</v>
      </c>
      <c r="BL1" s="84" t="s">
        <v>39160</v>
      </c>
      <c r="BM1" s="84" t="s">
        <v>39161</v>
      </c>
      <c r="BN1" s="84" t="s">
        <v>39162</v>
      </c>
      <c r="BO1" s="84" t="s">
        <v>39163</v>
      </c>
      <c r="BP1" s="84" t="s">
        <v>39164</v>
      </c>
      <c r="BQ1" s="84" t="s">
        <v>39165</v>
      </c>
      <c r="BR1" s="84" t="s">
        <v>39166</v>
      </c>
      <c r="BS1" s="84" t="s">
        <v>39167</v>
      </c>
      <c r="BT1" s="84" t="s">
        <v>39168</v>
      </c>
      <c r="BU1" s="84" t="s">
        <v>39169</v>
      </c>
      <c r="BV1" s="84" t="s">
        <v>39170</v>
      </c>
      <c r="BW1" s="84" t="s">
        <v>39171</v>
      </c>
      <c r="BX1" s="84" t="s">
        <v>39172</v>
      </c>
      <c r="BY1" s="84" t="s">
        <v>39173</v>
      </c>
      <c r="BZ1" s="84" t="s">
        <v>39174</v>
      </c>
      <c r="CA1" s="84" t="s">
        <v>39175</v>
      </c>
      <c r="CB1" s="84" t="s">
        <v>39176</v>
      </c>
      <c r="CC1" s="84" t="s">
        <v>39177</v>
      </c>
      <c r="CD1" s="84" t="s">
        <v>39178</v>
      </c>
      <c r="CE1" s="84" t="s">
        <v>39179</v>
      </c>
      <c r="CF1" s="84" t="s">
        <v>39180</v>
      </c>
      <c r="CG1" s="84" t="s">
        <v>39181</v>
      </c>
      <c r="CH1" s="84" t="s">
        <v>39182</v>
      </c>
      <c r="CI1" s="84" t="s">
        <v>39183</v>
      </c>
      <c r="CJ1" s="84" t="s">
        <v>39184</v>
      </c>
    </row>
    <row r="2" spans="1:88" s="115" customFormat="1" ht="31.5" customHeight="1">
      <c r="A2" s="58" t="s">
        <v>39185</v>
      </c>
      <c r="B2" s="58" t="s">
        <v>27</v>
      </c>
      <c r="C2" s="58">
        <v>1</v>
      </c>
      <c r="D2" s="58" t="s">
        <v>19608</v>
      </c>
      <c r="E2" s="81" t="s">
        <v>39186</v>
      </c>
      <c r="F2" s="71">
        <v>45322.056979166664</v>
      </c>
      <c r="G2" s="72" t="s">
        <v>39187</v>
      </c>
      <c r="H2" s="83">
        <v>45322.050729166665</v>
      </c>
      <c r="I2" s="58" t="s">
        <v>88</v>
      </c>
      <c r="J2" s="58" t="s">
        <v>65</v>
      </c>
      <c r="K2" s="82" t="s">
        <v>39188</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39189</v>
      </c>
      <c r="B3" s="58" t="str">
        <f>IFERROR(VLOOKUP(D3,DB!A:K,11,0),"")</f>
        <v>R2</v>
      </c>
      <c r="C3" s="58">
        <v>1</v>
      </c>
      <c r="D3" s="58" t="s">
        <v>25669</v>
      </c>
      <c r="E3" s="81" t="s">
        <v>39106</v>
      </c>
      <c r="F3" s="71">
        <v>45824.999837962961</v>
      </c>
      <c r="G3" s="72">
        <f t="shared" ref="G3" ca="1" si="0">IFERROR(NOW()-F3,"-")</f>
        <v>167.97875393518916</v>
      </c>
      <c r="H3" s="71">
        <v>45824.993587962963</v>
      </c>
      <c r="I3" s="58" t="str">
        <f>IFERROR(VLOOKUP(D3,DB!A:F,6,0),"")</f>
        <v>Generator-SG</v>
      </c>
      <c r="J3" s="58" t="str">
        <f>IFERROR(VLOOKUP(D3,DB!A:G,7,0),"")</f>
        <v>Good</v>
      </c>
      <c r="K3" s="82" t="s">
        <v>39190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39191</v>
      </c>
      <c r="B4" s="18" t="str">
        <f>IFERROR(VLOOKUP(D4,DB!A:K,11,0),"")</f>
        <v>R2</v>
      </c>
      <c r="C4" s="18">
        <v>1</v>
      </c>
      <c r="D4" s="18" t="s">
        <v>17800</v>
      </c>
      <c r="E4" s="81" t="s">
        <v>39106</v>
      </c>
      <c r="F4" s="100">
        <v>45984.387418981481</v>
      </c>
      <c r="G4" s="101">
        <f ca="1">IFERROR(NOW()-F4,"-")</f>
        <v>8.5911729166691657</v>
      </c>
      <c r="H4" s="100">
        <v>45984.381168981483</v>
      </c>
      <c r="I4" s="18" t="str">
        <f>IFERROR(VLOOKUP(D4,DB!A:F,6,0),"")</f>
        <v>SCECO</v>
      </c>
      <c r="J4" s="18" t="str">
        <f>IFERROR(VLOOKUP(D4,DB!A:G,7,0),"")</f>
        <v>Vandalized</v>
      </c>
      <c r="K4" s="19" t="s">
        <v>39192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39193</v>
      </c>
      <c r="B5" s="18" t="str">
        <f>IFERROR(VLOOKUP(D5,DB!A:K,11,0),"")</f>
        <v>R2</v>
      </c>
      <c r="C5" s="18">
        <v>11</v>
      </c>
      <c r="D5" s="18" t="s">
        <v>38889</v>
      </c>
      <c r="E5" s="99" t="s">
        <v>39194</v>
      </c>
      <c r="F5" s="100">
        <v>45992.907685185186</v>
      </c>
      <c r="G5" s="101">
        <f ca="1">IFERROR(NOW()-F5,"-")</f>
        <v>7.0906712964642793E-2</v>
      </c>
      <c r="H5" s="100">
        <v>45992.900740740741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45992.978591898151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45992.978591898151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45992.978591898151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45992.978591898151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45992.978591898151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45992.978591898151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45992.978591898151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45992.978591898151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45992.978591898151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45992.978591898151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45992.978591898151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45992.978591898151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45992.978591898151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45992.978591898151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45992.978591898151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45992.978591898151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45992.978591898151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45992.978591898151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45992.978591898151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45992.978591898151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45992.978591898151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45992.978591898151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45992.978591898151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45992.978591898151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45992.978591898151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45992.978591898151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45992.978591898151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45992.978591898151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45992.978591898151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45992.978591898151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45992.978591898151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45992.978591898151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45992.978591898151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45992.978591898151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45992.978591898151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45992.978591898151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45992.978591898151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45992.978591898151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45992.978591898151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45992.978591898151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45992.978591898151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45992.978591898151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45992.978591898151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45992.978591898151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45992.978591898151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45992.978591898151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45992.978591898151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45992.978591898151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45992.978591898151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45992.978591898151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45992.978591898151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45992.978591898151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45992.978591898151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45992.978591898151</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45992.978591898151</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45992.978591898151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45992.978591898151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45992.978591898151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45992.978591898151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45992.978591898151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45992.978591898151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45992.978591898151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45992.978591898151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45992.978591898151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45992.978591898151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45992.978591898151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45992.978591898151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45992.978591898151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45992.978591898151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45992.978591898151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45992.978591898151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45992.978591898151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45992.978591898151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45992.978591898151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45992.978591898151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45992.978591898151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45992.978591898151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45992.978591898151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45992.978591898151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45992.978591898151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45992.978591898151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45992.978591898151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45992.978591898151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45992.978591898151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45992.978591898151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45992.978591898151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45992.978591898151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45992.978591898151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45992.978591898151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45992.978591898151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45992.978591898151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45992.978591898151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45992.978591898151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45992.978591898151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45992.978591898151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45992.978591898151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45992.978591898151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45992.978591898151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45992.978591898151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45992.978591898151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45992.978591898151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45992.978591898151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45992.978591898151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45992.978591898151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45992.978591898151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45992.978591898151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45992.978591898151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45992.978591898151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45992.978591898151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45992.978591898151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45992.978591898151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45992.978591898151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45992.978591898151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45992.978591898151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45992.978591898151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45992.978591898151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45992.978591898151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45992.978591898151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45992.978591898151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45992.978591898151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45992.978591898151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45992.978591898151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45992.978591898151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45992.978591898151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45992.978591898151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45992.978591898151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45992.978591898151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45992.978591898151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45992.978591898151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45992.978591898151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45992.978591898151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45992.978591898151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45992.978591898151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45992.978591898151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45992.978591898151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45992.978591898151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45992.978591898151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45992.978591898151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45992.978591898151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45992.978591898151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45992.978591898151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45992.978591898151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45992.978591898151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45992.978591898151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45992.978591898151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45992.978591898151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45992.978591898151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45992.978591898151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45992.978591898151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45992.978591898151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45992.978591898151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45992.978591898151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45992.978591898151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45992.978591898151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45992.978591898151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45992.978591898151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45992.978591898151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45992.978591898151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45992.978591898151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45992.978591898151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45992.978591898151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45992.978591898151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45992.978591898151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45992.978591898151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45992.978591898151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45992.978591898151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45992.978591898151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45992.978591898151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45992.978591898151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45992.978591898151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45992.978591898151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45992.978591898151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45992.978591898151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45992.978591898151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45992.978591898151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45992.978591898151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45992.978591898151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45992.978591898151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45992.978591898151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45992.978591898151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45992.978591898151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45992.978591898151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45992.978591898151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45992.978591898151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45992.978591898151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45992.978591898151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45992.978591898151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45992.978591898151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45992.978591898151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45992.978591898151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45992.978591898151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45992.978591898151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45992.978591898151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45992.978591898151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45992.978591898151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45992.978591898151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45992.978591898151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45992.978591898151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45992.978591898151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45992.978591898151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45992.978591898151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45992.978591898151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45992.978591898151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45992.978591898151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45992.978591898151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45992.978591898151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45992.978591898151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45992.978591898151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45992.978591898151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45992.978591898151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45992.978591898151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45992.978591898151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45992.978591898151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45992.978591898151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45992.978591898151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45992.978591898151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45992.978591898151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45992.978591898151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45992.978591898151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45992.978591898151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45992.978591898151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45992.978591898151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45992.978591898151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45992.978591898151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45992.978591898151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45992.978591898151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45992.978591898151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45992.978591898151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45992.978591898151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45992.978591898151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45992.978591898151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45992.978591898151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45992.978591898151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45992.978591898151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45992.978591898151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45992.978591898151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45992.978591898151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45992.978591898151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45992.978591898151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45992.978591898151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45992.978591898151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45992.978591898151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45992.978591898151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45992.978591898151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45992.978591898151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45992.978591898151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45992.978591898151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45992.978591898151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45992.978591898151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45992.978591898151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45992.978591898151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45992.978591898151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45992.978591898151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45992.978591898151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45992.978591898151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45992.978591898151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45992.978591898151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45992.978591898151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45992.978591898151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45992.978591898151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45992.978591898151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45992.978591898151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45992.978591898151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45992.978591898151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45992.978591898151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45992.978591898151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45992.978591898151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45992.978591898151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45992.978591898151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45992.978591898151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45992.978591898151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45992.978591898151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45992.978591898151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45992.978591898151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45992.978591898151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45992.978591898151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45992.978591898151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45992.978591898151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45992.978591898151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45992.978591898151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45992.978591898151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45992.978591898151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45992.978591898151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45992.978591898151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45992.978591898151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45992.978591898151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45992.978591898151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45992.978591898151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45992.978591898151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45992.978591898151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45992.978591898151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45992.978591898151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45992.978591898151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45992.978591898151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45992.978591898151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45992.978591898151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45992.978591898151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45992.978591898151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45992.978591898151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45992.978591898151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45992.978591898151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45992.978591898151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45992.978591898151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45992.978591898151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45992.978591898151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45992.978591898151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45992.978591898151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45992.978591898151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45992.978591898151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45992.978591898151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45992.978591898151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45992.978591898151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45992.978591898151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45992.978591898151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45992.978591898151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45992.978591898151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45992.978591898151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45992.978591898151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45992.978591898151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45992.978591898151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45992.978591898151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45992.978591898151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45992.978591898151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45992.978591898151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45992.978591898151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45992.978591898151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45992.978591898151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45992.978591898151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45992.978591898151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45992.978591898151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45992.978591898151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45992.978591898151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45992.978591898151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45992.978591898151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45992.978591898151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45992.978591898151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45992.978591898151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45992.978591898151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45992.978591898151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45992.978591898151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45992.978591898151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45992.978591898151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45992.978591898151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45992.978591898151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45992.978591898151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45992.978591898151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45992.978591898151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45992.978591898151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45992.978591898151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45992.978591898151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45992.978591898151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45992.978591898151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45992.978591898151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45992.978591898151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45992.978591898151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45992.978591898151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45992.978591898151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45992.978591898151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45992.978591898151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45992.978591898151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45992.978591898151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45992.978591898151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45992.978591898151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45992.978591898151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45992.978591898151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45992.978591898151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45992.978591898151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45992.978591898151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45992.978591898151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45992.978591898151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45992.978591898151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45992.978591898151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45992.978591898151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45992.978591898151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45992.978591898151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45992.978591898151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45992.978591898151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45992.978591898151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45992.978591898151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45992.978591898151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45992.978591898151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45992.978591898151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45992.978591898151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45992.978591898151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45992.978591898151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45992.978591898151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45992.978591898151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45992.978591898151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45992.978591898151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45992.978591898151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45992.978591898151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45992.978591898151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45992.978591898151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45992.978591898151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45992.978591898151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45992.978591898151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45992.978591898151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45992.978591898151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45992.978591898151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45992.978591898151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45992.978591898151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45992.978591898151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45992.978591898151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45992.978591898151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45992.978591898151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45992.978591898151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45992.978591898151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45992.978591898151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45992.978591898151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45992.978591898151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45992.978591898151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45992.978591898151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45992.978591898151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45992.978591898151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45992.978591898151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45992.978591898151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45992.978591898151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45992.978591898151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45992.978591898151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45992.978591898151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45992.978591898151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45992.978591898151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45992.978591898151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45992.978591898151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45992.978591898151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45992.978591898151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45992.978591898151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45992.978591898151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45992.978591898151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45992.978591898151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45992.978591898151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45992.978591898151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45992.978591898151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45992.978591898151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45992.978591898151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45992.978591898151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45992.978591898151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45992.978591898151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45992.978591898151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45992.978591898151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45992.978591898151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45992.978591898151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45992.978591898151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45992.978591898151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45992.978591898151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45992.978591898151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45992.978591898151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45992.978591898151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45992.978591898151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45992.978591898151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45992.978591898151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45992.978591898151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45992.978591898151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45992.978591898151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45992.978591898151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45992.978591898151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45992.978591898151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45992.978591898151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45992.978591898151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45992.978591898151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45992.978591898151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45992.978591898151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45992.978591898151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45992.978591898151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45992.978591898151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45992.978591898151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45992.978591898151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45992.978591898151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45992.978591898151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45992.978591898151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45992.978591898151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45992.978591898151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45992.978591898151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45992.978591898151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45992.978591898151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45992.978591898151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45992.978591898151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45992.978591898151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45992.978591898151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45992.978591898151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45992.978591898151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45992.978591898151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45992.978591898151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45992.978591898151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45992.978591898151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45992.978591898151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45992.978591898151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45992.978591898151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45992.978591898151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45992.978591898151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45992.978591898151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45992.978591898151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45992.978591898151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45992.978591898151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45992.978591898151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45992.978591898151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45992.978591898151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45992.978591898151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45992.978591898151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45992.978591898151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45992.978591898151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45992.978591898151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45992.978591898151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45992.978591898151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45992.978591898151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45992.978591898151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45992.978591898151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45992.978591898151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45992.978591898151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45992.978591898151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45992.978591898151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45992.978591898151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45992.978591898151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45992.978591898151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45992.978591898151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45992.978591898151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45992.978591898151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45992.978591898151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45992.978591898151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45992.978591898151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45992.978591898151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45992.978591898151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45992.978591898151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45992.978591898151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45992.978591898151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45992.978591898151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45992.978591898151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45992.978591898151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45992.978591898151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45992.978591898151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45992.978591898151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45992.978591898151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45992.978591898151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45992.978591898151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45992.978591898151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45992.978591898151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45992.978591898151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45992.978591898151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45992.978591898151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45992.978591898151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45992.978591898151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45992.978591898151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45992.978591898151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45992.978591898151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45992.978591898151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45992.978591898151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45992.978591898151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45992.978591898151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45992.978591898151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45992.978591898151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45992.978591898151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45992.978591898151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45992.978591898151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45992.978591898151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45992.978591898151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45992.978591898151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45992.978591898151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45992.978591898151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45992.978591898151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45992.978591898151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45992.978591898151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45992.978591898151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45992.978591898151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45992.978591898151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45992.978591898151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45992.978591898151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45992.978591898151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45992.978591898151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45992.978591898151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45992.978591898151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45992.978591898151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45992.978591898151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45992.978591898151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45992.978591898151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45992.978591898151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45992.978591898151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45992.978591898151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45992.978591898151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45992.978591898151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45992.978591898151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45992.978591898151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45992.978591898151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45992.978591898151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45992.978591898151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45992.978591898151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45992.978591898151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45992.978591898151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45992.978591898151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45992.978591898151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45992.978591898151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45992.978591898151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45992.978591898151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45992.978591898151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45992.978591898151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45992.978591898151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45992.978591898151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45992.978591898151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45992.978591898151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45992.978591898151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45992.978591898151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45992.978591898151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45992.978591898151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45992.978591898151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45992.978591898151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45992.978591898151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45992.978591898151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45992.978591898151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45992.978591898151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45992.978591898151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45992.978591898151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45992.978591898151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45992.978591898151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45992.978591898151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45992.978591898151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45992.978591898151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45992.978591898151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45992.978591898151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45992.978591898151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45992.978591898151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45992.978591898151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45992.978591898151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45992.978591898151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45992.978591898151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45992.978591898151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45992.978591898151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45992.978591898151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45992.978591898151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45992.978591898151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45992.978591898151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45992.978591898151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45992.978591898151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45992.978591898151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45992.978591898151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45992.978591898151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45992.978591898151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45992.978591898151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45992.978591898151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45992.978591898151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45992.978591898151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45992.978591898151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45992.978591898151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45992.978591898151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45992.978591898151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45992.978591898151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45992.978591898151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45992.978591898151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45992.978591898151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45992.978591898151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45992.978591898151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45992.978591898151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45992.978591898151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45992.978591898151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45992.978591898151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45992.978591898151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45992.978591898151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45992.978591898151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45992.978591898151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45992.978591898151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45992.978591898151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45992.978591898151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45992.978591898151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45992.978591898151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45992.978591898151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45992.978591898151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45992.978591898151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45992.978591898151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45992.978591898151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45992.978591898151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45992.978591898151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45992.978591898151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45992.978591898151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45992.978591898151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45992.978591898151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45992.978591898151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45992.978591898151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45992.978591898151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45992.978591898151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45992.978591898151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45992.978591898151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45992.978591898151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45992.978591898151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45992.978591898151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45992.978591898151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45992.978591898151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45992.978591898151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45992.978591898151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45992.978591898151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45992.978591898151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45992.978591898151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45992.978591898151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45992.978591898151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45992.978591898151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45992.978591898151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45992.978591898151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45992.978591898151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45992.978591898151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45992.978591898151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45992.978591898151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45992.978591898151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45992.978591898151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45992.978591898151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45992.978591898151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45992.978591898151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45992.978591898151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45992.978591898151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45992.978591898151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45992.978591898151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45992.978591898151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45992.978591898151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45992.978591898151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45992.978591898151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45992.978591898151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45992.978591898151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45992.978591898151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45992.978591898151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45992.978591898151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45992.978591898151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45992.978591898151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45992.978591898151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45992.978591898151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45992.978591898151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45992.978591898151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45992.978591898151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45992.978591898151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45992.978591898151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45992.978591898151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45992.978591898151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45992.978591898151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45992.978591898151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45992.978591898151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45992.978591898151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45992.978591898151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45992.978591898151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45992.978591898151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45992.978591898151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45992.978591898151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45992.978591898151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45992.978591898151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45992.978591898151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45992.978591898151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45992.978591898151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45992.978591898151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45992.978591898151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45992.978591898151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45992.978591898151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45992.978591898151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45992.978591898151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45992.978591898151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45992.978591898151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45992.978591898151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45992.978591898151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45992.978591898151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45992.978591898151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45992.978591898151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45992.978591898151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45992.978591898151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45992.978591898151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45992.978591898151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45992.978591898151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45992.978591898151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45992.978591898151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45992.978591898151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45992.978591898151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45992.978591898151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45992.978591898151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45992.978591898151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45992.978591898151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45992.978591898151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45992.978591898151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45992.978591898151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45992.978591898151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45992.978591898151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45992.978591898151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45992.978591898151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45992.978591898151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45992.978591898151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45992.978591898151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45992.978591898151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45992.978591898151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45992.978591898151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45992.978591898151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45992.978591898151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45992.978591898151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45992.978591898151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45992.978591898151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45992.978591898151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45992.978591898151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45992.978591898151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45992.978591898151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45992.978591898151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45992.978591898151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45992.978591898151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45992.978591898151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45992.978591898151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45992.978591898151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45992.978591898151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45992.978591898151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45992.978591898151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45992.978591898151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45992.978591898151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45992.978591898151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45992.978591898151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45992.978591898151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45992.978591898151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45992.978591898151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45992.978591898151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45992.978591898151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45992.978591898151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45992.978591898151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45992.978591898151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45992.978591898151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45992.978591898151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45992.978591898151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45992.978591898151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45992.978591898151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45992.978591898151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45992.978591898151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45992.978591898151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45992.978591898151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45992.978591898151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45992.978591898151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45992.978591898151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45992.978591898151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45992.978591898151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45992.978591898151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45992.978591898151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45992.978591898151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45992.978591898151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45992.978591898151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45992.978591898151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45992.978591898151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45992.978591898151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45992.978591898151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45992.978591898151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45992.978591898151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45992.978591898151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45992.978591898151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45992.978591898151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45992.978591898151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45992.978591898151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45992.978591898151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45992.978591898151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45992.978591898151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45992.978591898151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45992.978591898151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45992.978591898151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45992.978591898151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45992.978591898151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45992.978591898151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45992.978591898151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45992.978591898151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45992.978591898151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45992.978591898151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45992.978591898151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45992.978591898151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45992.978591898151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45992.978591898151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45992.978591898151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45992.978591898151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45992.978591898151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45992.978591898151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45992.978591898151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45992.978591898151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45992.978591898151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45992.978591898151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45992.978591898151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45992.978591898151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45992.978591898151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45992.978591898151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45992.978591898151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45992.978591898151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45992.978591898151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45992.978591898151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45992.978591898151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45992.978591898151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45992.978591898151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45992.978591898151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45992.978591898151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45992.978591898151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45992.978591898151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45992.978591898151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45992.978591898151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45992.978591898151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45992.978591898151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45992.978591898151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45992.978591898151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45992.978591898151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45992.978591898151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45992.978591898151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45992.978591898151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45992.978591898151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45992.978591898151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45992.978591898151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45992.978591898151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45992.978591898151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45992.978591898151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45992.978591898151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45992.978591898151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45992.978591898151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45992.978591898151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45992.978591898151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45992.978591898151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45992.978591898151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45992.978591898151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45992.978591898151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45992.978591898151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45992.978591898151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45992.978591898151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45992.978591898151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45992.978591898151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45992.978591898151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45992.978591898151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45992.978591898151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45992.978591898151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45992.978591898151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45992.978591898151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45992.978591898151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45992.978591898151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45992.978591898151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45992.978591898151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45992.978591898151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45992.978591898151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45992.978591898151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45992.978591898151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45992.978591898151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45992.978591898151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45992.978591898151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45992.978591898151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45992.978591898151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45992.978591898151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45992.978591898151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45992.978591898151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45992.978591898151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45992.978591898151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45992.978591898151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45992.978591898151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45992.978591898151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45992.978591898151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45992.978591898151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45992.978591898151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45992.978591898151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45992.978591898151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45992.978591898151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45992.978591898151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45992.978591898151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45992.978591898151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45992.978591898151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45992.978591898151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45992.978591898151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45992.978591898151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45992.978591898151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45992.978591898151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45992.978591898151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45992.978591898151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45992.978591898151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45992.978591898151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45992.978591898151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45992.978591898151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45992.978591898151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45992.978591898151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45992.978591898151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45992.978591898151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45992.978591898151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45992.978591898151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45992.978591898151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45992.978591898151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45992.978591898151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45992.978591898151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45992.978591898151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45992.978591898151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45992.978591898151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45992.978591898151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45992.978591898151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45992.978591898151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45992.978591898151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45992.978591898151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45992.978591898151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45992.978591898151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45992.978591898151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45992.978591898151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45992.978591898151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45992.978591898151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45992.978591898151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45992.978591898151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45992.978591898151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45992.978591898151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45992.978591898151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45992.978591898151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45992.978591898151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45992.978591898151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45992.978591898151</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289.49787430555443</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G5" ca="1" si="0">IFERROR(NOW()-F3,"")</f>
        <v>0.26333726852317341</v>
      </c>
      <c r="H3" s="92">
        <v>45992.705231481479</v>
      </c>
      <c r="I3" s="110" t="str">
        <f>IFERROR(VLOOKUP(D3,DB!A:F,6,0),"")</f>
        <v>Generator-SG</v>
      </c>
      <c r="J3" s="110" t="str">
        <f>IFERROR(VLOOKUP(D3,DB!A:G,7,0),"")</f>
        <v>Dead</v>
      </c>
      <c r="K3" s="94" t="s">
        <v>39199</v>
      </c>
      <c r="L3" s="88" t="str">
        <f>IFERROR(VLOOKUP(D3,DB!A:I,9,0),"")</f>
        <v>Latis</v>
      </c>
    </row>
    <row r="4" spans="1:16" ht="15" customHeight="1">
      <c r="A4" s="110" t="s">
        <v>39200</v>
      </c>
      <c r="B4" s="88" t="str">
        <f>IFERROR(VLOOKUP(D4,DB!A:K,11,0),"")</f>
        <v>R4</v>
      </c>
      <c r="C4" s="90">
        <v>1</v>
      </c>
      <c r="D4" s="88" t="s">
        <v>35995</v>
      </c>
      <c r="E4" s="91" t="s">
        <v>39106</v>
      </c>
      <c r="F4" s="92">
        <v>45992.90902777778</v>
      </c>
      <c r="G4" s="93">
        <f t="shared" ca="1" si="0"/>
        <v>6.9564120371069293E-2</v>
      </c>
      <c r="H4" s="92">
        <v>45992.903946759259</v>
      </c>
      <c r="I4" s="110" t="str">
        <f>IFERROR(VLOOKUP(D4,DB!A:F,6,0),"")</f>
        <v>Generator-SG</v>
      </c>
      <c r="J4" s="110" t="str">
        <f>IFERROR(VLOOKUP(D4,DB!A:G,7,0),"")</f>
        <v>Dead</v>
      </c>
      <c r="K4" s="94" t="s">
        <v>39199</v>
      </c>
      <c r="L4" s="88" t="str">
        <f>IFERROR(VLOOKUP(D4,DB!A:I,9,0),"")</f>
        <v>Latis</v>
      </c>
    </row>
    <row r="5" spans="1:16" ht="15" customHeight="1">
      <c r="A5" s="110"/>
      <c r="B5" s="88" t="str">
        <f>IFERROR(VLOOKUP(D5,DB!A:K,11,0),"")</f>
        <v/>
      </c>
      <c r="C5" s="90"/>
      <c r="D5" s="88"/>
      <c r="E5" s="91"/>
      <c r="F5" s="92"/>
      <c r="G5" s="93">
        <f t="shared" ca="1" si="0"/>
        <v>45992.978591898151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ca="1">IFERROR(NOW()-F6,"")</f>
        <v>45992.978591898151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45992.978591898151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45992.978591898151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45992.978591898151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45992.978591898151</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45992.978591898151</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45992.978591898151</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45992.978591898151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45992.978591898151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45992.978591898151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45992.978591898151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45992.978591898151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45992.978591898151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45992.978591898151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45992.978591898151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45992.978591898151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45992.978591898151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45992.978591898151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45992.978591898151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45992.978591898151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45992.978591898151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45992.978591898151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45992.978591898151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45992.978591898151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45992.978591898151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45992.978591898151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45992.978591898151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45992.978591898151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45992.978591898151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45992.978591898151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45992.978591898151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45992.978591898151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45992.978591898151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45992.978591898151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45992.978591898151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45992.978591898151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45992.978591898151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45992.978591898151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45992.978591898151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45992.978591898151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45992.978591898151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45992.978591898151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45992.978591898151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45992.978591898151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45992.978591898151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45992.978591898151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45992.978591898151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45992.978591898151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45992.978591898151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45992.978591898151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45992.978591898151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45992.978591898151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45992.978591898151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45992.978591898151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45992.978591898151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45992.978591898151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45992.978591898151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45992.978591898151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45992.978591898151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45992.978591898151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45992.978591898151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45992.978591898151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45992.978591898151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45992.978591898151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45992.978591898151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45992.978591898151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45992.978591898151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45992.978591898151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45992.978591898151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45992.978591898151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45992.978591898151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45992.978591898151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45992.978591898151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45992.978591898151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45992.978591898151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45992.978591898151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45992.978591898151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45992.978591898151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45992.978591898151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45992.978591898151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45992.978591898151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45992.978591898151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45992.978591898151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45992.978591898151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45992.978591898151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45992.978591898151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45992.978591898151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45992.978591898151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45992.978591898151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45992.978591898151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45992.978591898151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45992.978591898151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45992.978591898151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45992.978591898151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45992.978591898151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45992.978591898151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45992.978591898151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45992.978591898151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45992.978591898151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45992.978591898151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45992.978591898151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45992.978591898151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45992.978591898151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45992.978591898151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45992.978591898151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45992.978591898151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45992.978591898151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45992.978591898151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45992.978591898151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45992.978591898151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45992.978591898151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45992.978591898151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45992.978591898151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45992.978591898151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45992.978591898151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45992.978591898151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45992.978591898151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45992.978591898151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45992.978591898151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45992.978591898151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45992.978591898151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45992.978591898151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45992.978591898151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45992.978591898151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45992.978591898151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45992.978591898151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45992.978591898151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45992.978591898151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45992.978591898151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45992.978591898151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45992.978591898151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45992.978591898151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45992.978591898151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45992.978591898151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45992.978591898151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45992.978591898151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45992.978591898151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45992.978591898151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45992.978591898151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45992.978591898151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45992.978591898151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45992.978591898151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45992.978591898151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45992.978591898151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45992.978591898151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45992.978591898151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45992.978591898151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45992.978591898151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45992.978591898151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45992.978591898151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45992.978591898151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45992.978591898151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45992.978591898151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45992.978591898151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45992.978591898151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45992.978591898151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45992.978591898151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45992.978591898151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45992.978591898151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45992.978591898151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45992.978591898151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45992.978591898151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45992.978591898151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45992.978591898151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45992.978591898151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45992.978591898151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45992.978591898151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45992.978591898151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45992.978591898151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45992.978591898151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45992.978591898151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45992.978591898151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45992.978591898151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45992.978591898151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45992.978591898151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45992.978591898151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45992.978591898151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45992.978591898151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45992.978591898151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45992.978591898151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45992.978591898151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45992.978591898151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45992.978591898151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45992.978591898151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45992.978591898151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45992.978591898151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45992.978591898151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45992.978591898151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45992.978591898151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45992.978591898151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45992.978591898151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45992.978591898151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45992.978591898151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45992.978591898151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45992.978591898151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45992.978591898151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45992.978591898151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45992.978591898151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45992.978591898151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45992.978591898151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45992.978591898151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45992.978591898151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45992.978591898151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45992.978591898151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45992.978591898151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45992.978591898151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45992.978591898151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45992.978591898151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45992.978591898151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45992.978591898151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45992.978591898151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45992.978591898151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45992.978591898151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45992.978591898151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45992.978591898151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45992.978591898151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45992.978591898151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45992.978591898151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45992.978591898151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45992.978591898151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45992.978591898151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45992.978591898151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45992.978591898151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45992.978591898151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45992.978591898151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45992.978591898151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45992.978591898151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45992.978591898151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45992.978591898151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45992.978591898151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45992.978591898151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45992.978591898151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45992.978591898151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45992.978591898151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45992.978591898151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45992.978591898151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45992.978591898151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45992.978591898151</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39201</v>
      </c>
      <c r="B2" s="37" t="str">
        <f>IFERROR(VLOOKUP(D2,DB!A:K,11,0),"")</f>
        <v>R5</v>
      </c>
      <c r="C2" s="37">
        <v>3</v>
      </c>
      <c r="D2" s="103" t="s">
        <v>36085</v>
      </c>
      <c r="E2" s="37" t="s">
        <v>39106</v>
      </c>
      <c r="F2" s="38">
        <v>45891.832060185188</v>
      </c>
      <c r="G2" s="105">
        <f ca="1">IFERROR(NOW()-F2,"")</f>
        <v>101.14653171296231</v>
      </c>
      <c r="H2" s="38">
        <v>45891.790393518517</v>
      </c>
      <c r="I2" s="37" t="str">
        <f>IFERROR(VLOOKUP(D2,DB!A:F,6,0),"")</f>
        <v>Generator-SG</v>
      </c>
      <c r="J2" s="37" t="str">
        <f>IFERROR(VLOOKUP(D2,DB!A:G,7,0),"")</f>
        <v>Vandalized</v>
      </c>
      <c r="K2" s="37" t="s">
        <v>39202</v>
      </c>
      <c r="L2" s="37" t="str">
        <f>IFERROR(VLOOKUP(D2,DB!A:I,9,0),"")</f>
        <v>Latis</v>
      </c>
      <c r="M2" s="102"/>
    </row>
    <row r="3" spans="1:13" s="39" customFormat="1" ht="30.75">
      <c r="A3" s="37" t="s">
        <v>39203</v>
      </c>
      <c r="B3" s="37" t="str">
        <f>IFERROR(VLOOKUP(D3,DB!A:K,11,0),"")</f>
        <v>R5</v>
      </c>
      <c r="C3" s="37">
        <v>1</v>
      </c>
      <c r="D3" s="37" t="s">
        <v>33407</v>
      </c>
      <c r="E3" s="37" t="s">
        <v>39186</v>
      </c>
      <c r="F3" s="38">
        <v>45926.188877314817</v>
      </c>
      <c r="G3" s="105">
        <f t="shared" ref="G3" ca="1" si="0">IFERROR(NOW()-F3,"")</f>
        <v>66.789714583333989</v>
      </c>
      <c r="H3" s="38">
        <v>45926.158159722225</v>
      </c>
      <c r="I3" s="37" t="str">
        <f>IFERROR(VLOOKUP(D3,DB!A:F,6,0),"")</f>
        <v>SCECO</v>
      </c>
      <c r="J3" s="37" t="str">
        <f>IFERROR(VLOOKUP(D3,DB!A:G,7,0),"")</f>
        <v>Good</v>
      </c>
      <c r="K3" s="37" t="s">
        <v>39204</v>
      </c>
      <c r="L3" s="37" t="str">
        <f>IFERROR(VLOOKUP(D3,DB!A:I,9,0),"")</f>
        <v>Latis</v>
      </c>
      <c r="M3" s="102"/>
    </row>
    <row r="4" spans="1:13" s="39" customFormat="1" ht="39.75" customHeight="1">
      <c r="A4" s="106" t="s">
        <v>39205</v>
      </c>
      <c r="B4" s="106" t="str">
        <f>IFERROR(VLOOKUP(D4,DB!A:K,11,0),"")</f>
        <v>R5</v>
      </c>
      <c r="C4" s="106">
        <v>1</v>
      </c>
      <c r="D4" s="106" t="s">
        <v>34832</v>
      </c>
      <c r="E4" s="106" t="s">
        <v>39186</v>
      </c>
      <c r="F4" s="107">
        <v>45948.661111111112</v>
      </c>
      <c r="G4" s="108">
        <f t="shared" ref="G4" ca="1" si="1">IFERROR(NOW()-F4,"")</f>
        <v>44.317480787038221</v>
      </c>
      <c r="H4" s="107">
        <v>45948.661111111112</v>
      </c>
      <c r="I4" s="106" t="str">
        <f>IFERROR(VLOOKUP(D4,DB!A:F,6,0),"")</f>
        <v>SCECO</v>
      </c>
      <c r="J4" s="106" t="str">
        <f>IFERROR(VLOOKUP(D4,DB!A:G,7,0),"")</f>
        <v>Dead</v>
      </c>
      <c r="K4" s="106" t="s">
        <v>39206</v>
      </c>
      <c r="L4" s="106" t="str">
        <f>IFERROR(VLOOKUP(D4,DB!A:I,9,0),"")</f>
        <v>Latis</v>
      </c>
    </row>
    <row r="5" spans="1:13" s="39" customFormat="1" ht="30.75">
      <c r="A5" s="106" t="s">
        <v>39207</v>
      </c>
      <c r="B5" s="106" t="str">
        <f>IFERROR(VLOOKUP(D5,DB!A:K,11,0),"")</f>
        <v>R5</v>
      </c>
      <c r="C5" s="106">
        <v>1</v>
      </c>
      <c r="D5" s="106" t="s">
        <v>36592</v>
      </c>
      <c r="E5" s="106" t="s">
        <v>39106</v>
      </c>
      <c r="F5" s="107">
        <v>45981.373298611114</v>
      </c>
      <c r="G5" s="108">
        <f ca="1">IFERROR(NOW()-F5,"")</f>
        <v>11.605293287037057</v>
      </c>
      <c r="H5" s="136">
        <v>45981.360798611109</v>
      </c>
      <c r="I5" s="106" t="str">
        <f>IFERROR(VLOOKUP(D5,DB!A:F,6,0),"")</f>
        <v>SCECO</v>
      </c>
      <c r="J5" s="106" t="str">
        <f>IFERROR(VLOOKUP(D5,DB!A:G,7,0),"")</f>
        <v>Dead</v>
      </c>
      <c r="K5" s="106" t="s">
        <v>39208</v>
      </c>
      <c r="L5" s="106" t="str">
        <f>IFERROR(VLOOKUP(D5,DB!A:I,9,0),"")</f>
        <v>Latis</v>
      </c>
    </row>
    <row r="6" spans="1:13">
      <c r="A6" s="37"/>
      <c r="B6" s="37" t="str">
        <f>IFERROR(VLOOKUP(D6,DB!A:K,11,0),"")</f>
        <v/>
      </c>
      <c r="C6" s="37"/>
      <c r="D6" s="37"/>
      <c r="E6" s="37"/>
      <c r="F6" s="38"/>
      <c r="G6" s="105">
        <f ca="1">IFERROR(NOW()-F6,"")</f>
        <v>45992.978591898151</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45992.978591898151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45992.978591898151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45992.978591898151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45992.978591898151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45992.978591898151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45992.978591898151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45992.978591898151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45992.978591898151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45992.978591898151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45992.978591898151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45992.978591898151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45992.978591898151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45992.978591898151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45992.978591898151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45992.978591898151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45992.978591898151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45992.978591898151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45992.978591898151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45992.978591898151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45992.978591898151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45992.978591898151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45992.978591898151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45992.978591898151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45992.978591898151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45992.978591898151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45992.978591898151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45992.978591898151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45992.978591898151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45992.978591898151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45992.978591898151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45992.978591898151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45992.978591898151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45992.978591898151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45992.978591898151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45992.978591898151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45992.978591898151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45992.978591898151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45992.978591898151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45992.978591898151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45992.978591898151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45992.978591898151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45992.978591898151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45992.978591898151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45992.978591898151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45992.978591898151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45992.978591898151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45992.978591898151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45992.978591898151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45992.978591898151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45992.978591898151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45992.978591898151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45992.978591898151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45992.978591898151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45992.978591898151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6"/>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45992.978591898151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45992.978591898151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45992.978591898151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45992.978591898151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45992.978591898151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45992.978591898151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45992.978591898151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45992.978591898151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45992.978591898151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45992.978591898151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45992.978591898151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45992.978591898151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45992.978591898151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45992.978591898151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45992.978591898151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45992.978591898151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45992.978591898151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45992.978591898151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45992.978591898151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45992.978591898151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45992.978591898151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45992.978591898151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45992.978591898151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45992.978591898151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45992.978591898151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45992.978591898151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45992.978591898151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45992.978591898151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45992.978591898151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45992.978591898151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45992.978591898151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45992.978591898151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45992.978591898151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45992.978591898151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45992.978591898151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45992.978591898151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45992.978591898151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45992.978591898151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45992.978591898151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45992.978591898151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45992.978591898151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45992.978591898151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45992.978591898151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45992.978591898151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45992.978591898151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45992.978591898151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45992.978591898151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45992.978591898151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45992.978591898151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45992.978591898151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45992.978591898151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45992.978591898151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45992.978591898151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45992.978591898151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45992.978591898151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45992.978591898151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45992.978591898151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45992.978591898151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45992.978591898151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45992.978591898151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45992.978591898151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45992.978591898151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45992.978591898151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45992.978591898151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45992.978591898151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45992.978591898151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45992.978591898151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45992.978591898151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45992.978591898151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45992.978591898151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45992.978591898151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45992.978591898151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45992.978591898151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45992.978591898151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45992.978591898151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45992.978591898151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45992.978591898151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45992.978591898151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45992.978591898151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45992.978591898151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45992.978591898151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45992.978591898151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45992.978591898151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45992.978591898151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45992.978591898151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45992.978591898151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45992.978591898151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45992.978591898151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45992.978591898151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45992.978591898151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45992.978591898151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45992.978591898151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45992.978591898151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45992.978591898151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45992.978591898151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45992.978591898151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45992.978591898151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45992.978591898151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45992.978591898151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45992.978591898151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45992.978591898151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45992.978591898151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45992.978591898151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45992.978591898151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45992.978591898151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45992.978591898151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45992.978591898151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45992.978591898151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45992.978591898151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45992.978591898151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45992.978591898151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45992.978591898151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45992.978591898151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45992.978591898151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45992.978591898151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45992.978591898151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45992.978591898151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45992.978591898151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45992.978591898151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45992.978591898151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45992.978591898151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45992.978591898151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45992.978591898151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45992.978591898151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45992.978591898151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45992.978591898151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45992.978591898151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45992.978591898151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45992.978591898151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45992.978591898151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45992.978591898151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45992.978591898151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45992.978591898151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45992.978591898151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45992.978591898151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45992.978591898151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45992.978591898151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45992.978591898151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45992.978591898151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45992.978591898151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45992.978591898151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45992.978591898151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45992.978591898151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45992.978591898151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45992.978591898151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45992.978591898151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45992.978591898151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45992.978591898151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45992.978591898151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45992.978591898151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45992.978591898151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45992.978591898151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45992.978591898151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45992.978591898151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45992.978591898151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45992.978591898151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45992.978591898151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45992.978591898151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45992.978591898151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45992.978591898151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45992.978591898151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45992.978591898151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45992.978591898151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45992.978591898151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45992.978591898151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45992.978591898151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45992.978591898151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45992.978591898151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45992.978591898151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45992.978591898151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45992.978591898151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45992.978591898151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45992.978591898151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45992.978591898151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45992.978591898151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45992.978591898151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45992.978591898151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45992.978591898151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45992.978591898151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45992.978591898151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45992.978591898151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45992.978591898151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45992.978591898151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45992.978591898151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45992.978591898151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45992.978591898151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45992.978591898151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45992.978591898151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45992.978591898151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45992.978591898151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45992.978591898151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45992.978591898151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45992.978591898151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45992.978591898151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45992.978591898151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45992.978591898151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45992.978591898151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45992.978591898151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45992.978591898151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45992.978591898151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45992.978591898151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45992.978591898151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45992.978591898151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45992.978591898151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45992.978591898151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45992.978591898151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45992.978591898151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45992.978591898151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45992.978591898151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45992.978591898151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45992.978591898151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45992.978591898151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45992.978591898151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45992.978591898151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45992.978591898151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45992.978591898151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45992.978591898151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45992.978591898151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45992.978591898151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45992.978591898151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45992.978591898151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45992.978591898151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45992.978591898151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45992.978591898151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45992.978591898151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45992.978591898151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45992.978591898151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45992.978591898151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45992.978591898151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45992.978591898151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45992.978591898151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45992.978591898151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45992.978591898151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45992.978591898151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45992.978591898151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45992.978591898151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45992.978591898151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45992.978591898151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45992.978591898151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45992.978591898151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45992.978591898151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45992.978591898151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45992.978591898151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45992.978591898151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45992.978591898151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45992.978591898151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45992.978591898151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45992.978591898151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45992.978591898151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45992.978591898151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45992.978591898151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45992.978591898151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45992.978591898151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45992.978591898151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45992.978591898151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45992.978591898151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45992.978591898151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45992.978591898151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45992.978591898151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45992.978591898151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45992.978591898151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45992.978591898151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45992.978591898151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45992.978591898151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45992.978591898151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45992.978591898151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45992.978591898151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45992.978591898151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45992.978591898151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45992.978591898151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45992.978591898151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45992.978591898151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45992.978591898151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45992.978591898151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45992.978591898151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45992.978591898151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45992.978591898151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45992.978591898151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45992.978591898151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45992.978591898151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45992.978591898151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45992.978591898151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45992.978591898151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45992.978591898151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45992.978591898151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45992.978591898151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45992.978591898151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45992.978591898151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45992.978591898151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45992.978591898151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45992.978591898151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45992.978591898151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45992.978591898151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45992.978591898151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45992.978591898151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45992.978591898151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45992.978591898151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45992.978591898151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45992.978591898151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45992.978591898151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45992.978591898151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45992.978591898151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45992.978591898151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45992.978591898151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45992.978591898151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45992.978591898151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45992.978591898151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45992.978591898151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45992.978591898151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45992.978591898151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45992.978591898151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45992.978591898151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45992.978591898151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45992.978591898151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45992.978591898151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45992.978591898151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45992.978591898151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45992.978591898151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45992.978591898151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45992.978591898151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45992.978591898151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45992.978591898151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45992.978591898151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45992.978591898151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45992.978591898151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45992.978591898151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45992.978591898151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45992.978591898151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45992.978591898151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45992.978591898151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45992.978591898151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45992.978591898151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45992.978591898151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45992.978591898151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45992.978591898151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45992.978591898151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45992.978591898151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45992.978591898151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45992.978591898151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45992.978591898151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45992.978591898151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45992.978591898151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45992.978591898151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45992.978591898151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45992.978591898151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45992.978591898151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45992.978591898151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45992.978591898151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45992.978591898151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45992.978591898151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45992.978591898151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45992.978591898151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45992.978591898151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45992.978591898151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45992.978591898151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45992.978591898151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45992.978591898151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45992.978591898151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45992.978591898151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45992.978591898151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45992.978591898151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45992.978591898151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45992.978591898151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45992.978591898151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45992.978591898151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45992.978591898151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45992.978591898151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45992.978591898151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45992.978591898151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45992.978591898151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45992.978591898151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45992.978591898151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45992.978591898151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45992.978591898151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45992.978591898151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45992.978591898151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45992.978591898151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45992.978591898151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45992.978591898151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45992.978591898151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45992.978591898151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45992.978591898151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45992.978591898151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45992.978591898151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45992.978591898151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45992.978591898151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45992.978591898151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45992.978591898151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45992.978591898151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45992.978591898151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45992.978591898151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45992.978591898151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45992.978591898151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45992.978591898151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45992.978591898151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45992.978591898151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45992.978591898151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45992.978591898151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45992.978591898151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45992.978591898151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45992.978591898151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45992.978591898151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45992.978591898151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45992.978591898151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45992.978591898151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45992.978591898151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45992.978591898151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45992.978591898151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45992.978591898151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45992.978591898151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45992.978591898151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45992.978591898151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45992.978591898151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45992.978591898151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45992.978591898151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45992.978591898151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45992.978591898151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45992.978591898151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45992.978591898151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45992.978591898151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45992.978591898151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45992.978591898151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45992.978591898151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45992.978591898151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45992.978591898151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45992.978591898151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45992.978591898151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45992.978591898151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45992.978591898151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45992.978591898151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45992.978591898151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45992.978591898151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45992.978591898151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45992.978591898151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45992.978591898151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45992.978591898151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45992.978591898151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45992.978591898151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45992.978591898151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45992.978591898151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45992.978591898151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45992.978591898151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45992.978591898151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45992.978591898151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45992.978591898151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45992.978591898151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45992.978591898151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45992.978591898151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45992.978591898151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45992.978591898151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45992.978591898151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45992.978591898151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45992.978591898151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45992.978591898151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45992.978591898151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45992.978591898151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45992.978591898151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45992.978591898151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45992.978591898151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45992.978591898151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45992.978591898151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45992.978591898151</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45992.978591898151</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45992.978591898151</v>
      </c>
      <c r="H465" s="121"/>
      <c r="I465" s="119" t="str">
        <f>IFERROR(VLOOKUP(D465,DB!A:F,6,0),"")</f>
        <v/>
      </c>
      <c r="J465" s="119" t="str">
        <f>IFERROR(VLOOKUP(D465,DB!A:G,7,0),"")</f>
        <v/>
      </c>
      <c r="K465" s="122"/>
      <c r="L465" s="137" t="str">
        <f>IFERROR(VLOOKUP(D465,DB!A:I,9,0),"")</f>
        <v/>
      </c>
    </row>
    <row r="466" spans="1:12" ht="31.5" customHeight="1">
      <c r="A466" s="143"/>
      <c r="B466" s="144" t="str">
        <f>IFERROR(VLOOKUP(D466,DB!A:K,11,0),"")</f>
        <v/>
      </c>
      <c r="C466" s="145"/>
      <c r="D466" s="144"/>
      <c r="E466" s="142"/>
      <c r="F466" s="146"/>
      <c r="G466" s="147">
        <f ca="1">IFERROR(NOW()-F466,"-")</f>
        <v>45992.978591898151</v>
      </c>
      <c r="H466" s="146"/>
      <c r="I466" s="144" t="str">
        <f>IFERROR(VLOOKUP(D466,DB!A:F,6,0),"")</f>
        <v/>
      </c>
      <c r="J466" s="144" t="str">
        <f>IFERROR(VLOOKUP(D466,DB!A:G,7,0),"")</f>
        <v/>
      </c>
      <c r="K466" s="148"/>
      <c r="L466" s="149" t="str">
        <f>IFERROR(VLOOKUP(D466,DB!A:I,9,0),"")</f>
        <v/>
      </c>
    </row>
  </sheetData>
  <dataValidations count="2">
    <dataValidation allowBlank="1" showInputMessage="1" showErrorMessage="1" sqref="E1" xr:uid="{9E1BC488-8814-4F8A-8DBE-742B3278AB71}"/>
    <dataValidation type="list" allowBlank="1" showInputMessage="1" showErrorMessage="1" sqref="E2:E4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2025-12-01T20:29:11Z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