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403" documentId="120_S{2AC9BD13-BADA-5192-A53E-5A8FF88502F6}" xr6:coauthVersionLast="47" xr6:coauthVersionMax="47" xr10:uidLastSave="{A0D61E56-7D58-430D-A1BE-F6B282350A6B}"/>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5" l="1"/>
  <c r="G6" i="5"/>
  <c r="I6" i="5"/>
  <c r="J6" i="5"/>
  <c r="L6" i="5"/>
  <c r="G2" i="1"/>
  <c r="L52" i="4"/>
  <c r="L53" i="4"/>
  <c r="L54" i="4"/>
  <c r="L55" i="4"/>
  <c r="J52" i="4"/>
  <c r="J53" i="4"/>
  <c r="J54" i="4"/>
  <c r="J55" i="4"/>
  <c r="I52" i="4"/>
  <c r="I53" i="4"/>
  <c r="I54" i="4"/>
  <c r="I55" i="4"/>
  <c r="B52" i="4"/>
  <c r="B53" i="4"/>
  <c r="B54" i="4"/>
  <c r="B5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L49" i="4"/>
  <c r="L50" i="4"/>
  <c r="L51" i="4"/>
  <c r="J49" i="4"/>
  <c r="J50" i="4"/>
  <c r="J51" i="4"/>
  <c r="I49" i="4"/>
  <c r="I50" i="4"/>
  <c r="I51" i="4"/>
  <c r="B49" i="4"/>
  <c r="B50" i="4"/>
  <c r="B51" i="4"/>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5" i="9"/>
  <c r="B6" i="9"/>
  <c r="B7" i="9"/>
  <c r="B8" i="9"/>
  <c r="B9" i="9"/>
  <c r="B10" i="9"/>
  <c r="B11" i="9"/>
  <c r="B12" i="9"/>
  <c r="B13" i="9"/>
  <c r="B14" i="9"/>
  <c r="B15" i="9"/>
  <c r="B16" i="9"/>
  <c r="B17" i="9"/>
  <c r="B18" i="9"/>
  <c r="B19" i="9"/>
  <c r="B20" i="9"/>
  <c r="B21" i="9"/>
  <c r="B22" i="9"/>
  <c r="B23" i="9"/>
  <c r="B24" i="9"/>
  <c r="G5" i="9"/>
  <c r="G6" i="9"/>
  <c r="G7" i="9"/>
  <c r="G8" i="9"/>
  <c r="G9" i="9"/>
  <c r="G10" i="9"/>
  <c r="G11" i="9"/>
  <c r="G12" i="9"/>
  <c r="G13" i="9"/>
  <c r="G14" i="9"/>
  <c r="G15" i="9"/>
  <c r="G16" i="9"/>
  <c r="G17" i="9"/>
  <c r="G18" i="9"/>
  <c r="G19" i="9"/>
  <c r="G20" i="9"/>
  <c r="G21" i="9"/>
  <c r="G22" i="9"/>
  <c r="G23" i="9"/>
  <c r="G24" i="9"/>
  <c r="I5" i="9"/>
  <c r="I6" i="9"/>
  <c r="I7" i="9"/>
  <c r="I8" i="9"/>
  <c r="I9" i="9"/>
  <c r="I10" i="9"/>
  <c r="I11" i="9"/>
  <c r="I12" i="9"/>
  <c r="I13" i="9"/>
  <c r="I14" i="9"/>
  <c r="I15" i="9"/>
  <c r="I16" i="9"/>
  <c r="I17" i="9"/>
  <c r="I18" i="9"/>
  <c r="I19" i="9"/>
  <c r="I20" i="9"/>
  <c r="I21" i="9"/>
  <c r="I22" i="9"/>
  <c r="I23" i="9"/>
  <c r="I24" i="9"/>
  <c r="L5" i="9"/>
  <c r="L6" i="9"/>
  <c r="L7" i="9"/>
  <c r="L8" i="9"/>
  <c r="L9" i="9"/>
  <c r="L10" i="9"/>
  <c r="L11" i="9"/>
  <c r="L12" i="9"/>
  <c r="L13" i="9"/>
  <c r="L14" i="9"/>
  <c r="L15" i="9"/>
  <c r="L16" i="9"/>
  <c r="L17" i="9"/>
  <c r="L18" i="9"/>
  <c r="L19" i="9"/>
  <c r="L20" i="9"/>
  <c r="L21" i="9"/>
  <c r="L22" i="9"/>
  <c r="L23" i="9"/>
  <c r="L24" i="9"/>
  <c r="J5" i="9"/>
  <c r="J6" i="9"/>
  <c r="J7" i="9"/>
  <c r="J8" i="9"/>
  <c r="J9" i="9"/>
  <c r="J10" i="9"/>
  <c r="J11" i="9"/>
  <c r="J12" i="9"/>
  <c r="J13" i="9"/>
  <c r="J14" i="9"/>
  <c r="J15" i="9"/>
  <c r="J16" i="9"/>
  <c r="J17" i="9"/>
  <c r="J18" i="9"/>
  <c r="J19" i="9"/>
  <c r="J20" i="9"/>
  <c r="J21" i="9"/>
  <c r="J22" i="9"/>
  <c r="J23" i="9"/>
  <c r="J24" i="9"/>
  <c r="L2" i="9"/>
  <c r="L3" i="9"/>
  <c r="L4" i="9"/>
  <c r="J2" i="9"/>
  <c r="J3" i="9"/>
  <c r="J4" i="9"/>
  <c r="I2" i="9"/>
  <c r="I3" i="9"/>
  <c r="I4" i="9"/>
  <c r="B2" i="9"/>
  <c r="B3" i="9"/>
  <c r="B4" i="9"/>
  <c r="G2" i="9"/>
  <c r="G3" i="9"/>
  <c r="G4"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I3"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<sst xmlns="http://schemas.openxmlformats.org/spreadsheetml/2006/main" count="180270" uniqueCount="39118">
  <si>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</si>
  <si>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</si>
  <si>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</si>
  <si>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</si>
  <si>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</si>
  <si>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</si>
  <si>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</si>
  <si>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</si>
  <si>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</si>
  <si>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</si>
  <si>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</si>
  <si>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</si>
  <si>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</si>
  <si>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</si>
  <si>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</si>
  <si>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</si>
  <si>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</si>
  <si>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</si>
  <si>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</si>
  <si>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</si>
  <si>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</si>
  <si>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</si>
  <si>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</si>
  <si>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</si>
  <si>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</si>
  <si>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</si>
  <si>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</si>
  <si>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</si>
  <si>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</si>
  <si>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</si>
  <si>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</si>
  <si>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</si>
  <si>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</si>
  <si>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</si>
  <si>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</si>
  <si>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</si>
  <si>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</si>
  <si>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</si>
  <si>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</si>
  <si>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</si>
  <si>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</si>
  <si>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</si>
  <si>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</si>
  <si>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</si>
  <si>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</si>
  <si>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</si>
  <si>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</si>
  <si>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</si>
  <si>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</si>
  <si>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</si>
  <si>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</si>
  <si>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</si>
  <si>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</si>
  <si>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</si>
  <si>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</si>
  <si>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</si>
  <si>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</si>
  <si>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</si>
  <si>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</si>
  <si>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</si>
  <si>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</si>
  <si>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</si>
  <si>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</si>
  <si>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</si>
  <si>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</si>
  <si>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</si>
  <si>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</si>
  <si>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</si>
  <si>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</si>
  <si>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</si>
  <si>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</si>
  <si>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</si>
  <si>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</si>
  <si>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</si>
  <si>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</si>
  <si>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</si>
  <si>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</si>
  <si>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</si>
  <si>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</si>
  <si>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</si>
  <si>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</si>
  <si>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</si>
  <si>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</si>
  <si>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</si>
  <si>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</si>
  <si>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</si>
  <si>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</si>
  <si>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</si>
  <si>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</si>
  <si>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</si>
  <si>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</si>
  <si>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</si>
  <si>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</si>
  <si>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</si>
  <si>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</si>
  <si>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</si>
  <si>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</si>
  <si>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</si>
  <si>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</si>
  <si>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</si>
  <si>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</si>
  <si>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</si>
  <si>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</si>
  <si>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</si>
  <si>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</si>
  <si>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</si>
  <si>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</si>
  <si>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</si>
  <si>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</si>
  <si>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</si>
  <si>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</si>
  <si>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</si>
  <si>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</si>
  <si>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</si>
  <si>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</si>
  <si>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</si>
  <si>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</si>
  <si>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</si>
  <si>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</si>
  <si>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</si>
  <si>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</si>
  <si>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</si>
  <si>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</si>
  <si>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</si>
  <si>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</si>
  <si>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</si>
  <si>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</si>
  <si>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</si>
  <si>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</si>
  <si>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</si>
  <si>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</si>
  <si>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</si>
  <si>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</si>
  <si>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</si>
  <si>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</si>
  <si>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</si>
  <si>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</si>
  <si>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</si>
  <si>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</si>
  <si>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</si>
  <si>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</si>
  <si>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</si>
  <si>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</si>
  <si>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</si>
  <si>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</si>
  <si>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</si>
  <si>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</si>
  <si>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</si>
  <si>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</si>
  <si>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</si>
  <si>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</si>
  <si>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</si>
  <si>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</si>
  <si>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</si>
  <si>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</si>
  <si>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</si>
  <si>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</si>
  <si>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</si>
  <si>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</si>
  <si>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</si>
  <si>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</si>
  <si>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</si>
  <si>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</si>
  <si>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</si>
  <si>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</si>
  <si>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</si>
  <si>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</si>
  <si>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</si>
  <si>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</si>
  <si>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</si>
  <si>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</si>
  <si>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</si>
  <si>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</si>
  <si>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</si>
  <si>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</si>
  <si>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</si>
  <si>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</si>
  <si>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</si>
  <si>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</si>
  <si>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</si>
  <si>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</si>
  <si>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</si>
  <si>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</si>
  <si>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</si>
  <si>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</si>
  <si>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</si>
  <si>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</si>
  <si>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</si>
  <si>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</si>
  <si>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</si>
  <si>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</si>
  <si>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</si>
  <si>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</si>
  <si>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</si>
  <si>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</si>
  <si>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</si>
  <si>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</si>
  <si>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</si>
  <si>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</si>
  <si>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</si>
  <si>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</si>
  <si>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</si>
  <si>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</si>
  <si>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</si>
  <si>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</si>
  <si>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</si>
  <si>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</si>
  <si>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</si>
  <si>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</si>
  <si>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</si>
  <si>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</si>
  <si>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</si>
  <si>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</si>
  <si>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</si>
  <si>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</si>
  <si>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</si>
  <si>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</si>
  <si>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</si>
  <si>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</si>
  <si>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</si>
  <si>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</si>
  <si>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</si>
  <si>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</si>
  <si>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</si>
  <si>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</si>
  <si>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</si>
  <si>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</si>
  <si>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</si>
  <si>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</si>
  <si>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</si>
  <si>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</si>
  <si>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</si>
  <si>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</si>
  <si>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</si>
  <si>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</si>
  <si>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</si>
  <si>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</si>
  <si>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</si>
  <si>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</si>
  <si>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</si>
  <si>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</si>
  <si>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</si>
  <si>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</si>
  <si>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</si>
  <si>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</si>
  <si>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</si>
  <si>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</si>
  <si>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</si>
  <si>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</si>
  <si>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</si>
  <si>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</si>
  <si>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</si>
  <si>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</si>
  <si>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</si>
  <si>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</si>
  <si>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</si>
  <si>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</si>
  <si>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</si>
  <si>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</si>
  <si>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</si>
  <si>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</si>
  <si>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</si>
  <si>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</si>
  <si>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</si>
  <si>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</si>
  <si>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</si>
  <si>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</si>
  <si>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</si>
  <si>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</si>
  <si>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</si>
  <si>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</si>
  <si>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</si>
  <si>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</si>
  <si>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</si>
  <si>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</si>
  <si>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</si>
  <si>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</si>
  <si>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</si>
  <si>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</si>
  <si>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</si>
  <si>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</si>
  <si>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</si>
  <si>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</si>
  <si>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</si>
  <si>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</si>
  <si>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</si>
  <si>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</si>
  <si>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</si>
  <si>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</si>
  <si>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</si>
  <si>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</si>
  <si>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</si>
  <si>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</si>
  <si>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</si>
  <si>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</si>
  <si>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</si>
  <si>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</si>
  <si>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</si>
  <si>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</si>
  <si>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</si>
  <si>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</si>
  <si>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</si>
  <si>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</si>
  <si>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</si>
  <si>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</si>
  <si>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</si>
  <si>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</si>
  <si>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</si>
  <si>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</si>
  <si>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</si>
  <si>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</si>
  <si>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</si>
  <si>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</si>
  <si>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</si>
  <si>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</si>
  <si>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</si>
  <si>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</si>
  <si>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</si>
  <si>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</si>
  <si>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</si>
  <si>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</si>
  <si>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</si>
  <si>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</si>
  <si>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</si>
  <si>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</si>
  <si>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</si>
  <si>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</si>
  <si>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</si>
  <si>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</si>
  <si>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</si>
  <si>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</si>
  <si>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</si>
  <si>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</si>
  <si>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</si>
  <si>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</si>
  <si>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</si>
  <si>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</si>
  <si>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</si>
  <si>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</si>
  <si>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</si>
  <si>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</si>
  <si>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</si>
  <si>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</si>
  <si>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</si>
  <si>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</si>
  <si>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</si>
  <si>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</si>
  <si>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</si>
  <si>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</si>
  <si>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</si>
  <si>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</si>
  <si>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</si>
  <si>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</si>
  <si>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</si>
  <si>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</si>
  <si>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</si>
  <si>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</si>
  <si>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</si>
  <si>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</si>
  <si>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</si>
  <si>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</si>
  <si>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</si>
  <si>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</si>
  <si>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</si>
  <si>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</si>
  <si>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</si>
  <si>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</si>
  <si>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</si>
  <si>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</si>
  <si>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</si>
  <si>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</si>
  <si>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</si>
  <si>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</si>
  <si>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</si>
  <si>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</si>
  <si>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</si>
  <si>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</si>
  <si>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</si>
  <si>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</si>
  <si>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</si>
  <si>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</si>
  <si>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</si>
  <si>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</si>
  <si>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</si>
  <si>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</si>
  <si>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</si>
  <si>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</si>
  <si>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</si>
  <si>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</si>
  <si>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</si>
  <si>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</si>
  <si>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</si>
  <si>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</si>
  <si>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</si>
  <si>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</si>
  <si>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</si>
  <si>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</si>
  <si>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</si>
  <si>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</si>
  <si>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</si>
  <si>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</si>
  <si>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</si>
  <si>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</si>
  <si>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</si>
  <si>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</si>
  <si>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</si>
  <si>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</si>
  <si>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</si>
  <si>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</si>
  <si>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</si>
  <si>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</si>
  <si>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</si>
  <si>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</si>
  <si>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</si>
  <si>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</si>
  <si>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</si>
  <si>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</si>
  <si>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</si>
  <si>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</si>
  <si>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</si>
  <si>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</si>
  <si>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</si>
  <si>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</si>
  <si>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</si>
  <si>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</si>
  <si>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</si>
  <si>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</si>
  <si>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</si>
  <si>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</si>
  <si>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</si>
  <si>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</si>
  <si>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</si>
  <si>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</si>
  <si>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</si>
  <si>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</si>
  <si>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</si>
  <si>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</si>
  <si>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</si>
  <si>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</si>
  <si>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</si>
  <si>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</si>
  <si>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</si>
  <si>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</si>
  <si>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</si>
  <si>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</si>
  <si>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</si>
  <si>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</si>
  <si>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</si>
  <si>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</si>
  <si>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</si>
  <si>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</si>
  <si>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</si>
  <si>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</si>
  <si>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</si>
  <si>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</si>
  <si>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</si>
  <si>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</si>
  <si>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</si>
  <si>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</si>
  <si>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</si>
  <si>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</si>
  <si>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</si>
  <si>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</si>
  <si>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</si>
  <si>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</si>
  <si>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</si>
  <si>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</si>
  <si>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</si>
  <si>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</si>
  <si>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</si>
  <si>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</si>
  <si>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</si>
  <si>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</si>
  <si>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</si>
  <si>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</si>
  <si>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</si>
  <si>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</si>
  <si>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</si>
  <si>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</si>
  <si>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</si>
  <si>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</si>
  <si>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</si>
  <si>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</si>
  <si>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</si>
  <si>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</si>
  <si>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</si>
  <si>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</si>
  <si>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</si>
  <si>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</si>
  <si>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</si>
  <si>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</si>
  <si>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</si>
  <si>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</si>
  <si>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</si>
  <si>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</si>
  <si>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</si>
  <si>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</si>
  <si>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</si>
  <si>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</si>
  <si>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</si>
  <si>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</si>
  <si>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</si>
  <si>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</si>
  <si>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</si>
  <si>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</si>
  <si>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</si>
  <si>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</si>
  <si>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</si>
  <si>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</si>
  <si>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</si>
  <si>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</si>
  <si>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</si>
  <si>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</si>
  <si>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</si>
  <si>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</si>
  <si>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</si>
  <si>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</si>
  <si>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</si>
  <si>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</si>
  <si>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</si>
  <si>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</si>
  <si>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</si>
  <si>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</si>
  <si>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</si>
  <si>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</si>
  <si>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</si>
  <si>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</si>
  <si>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</si>
  <si>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</si>
  <si>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</si>
  <si>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</si>
  <si>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</si>
  <si>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</si>
  <si>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</si>
  <si>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</si>
  <si>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</si>
  <si>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</si>
  <si>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</si>
  <si>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</si>
  <si>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</si>
  <si>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</si>
  <si>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</si>
  <si>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</si>
  <si>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</si>
  <si>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</si>
  <si>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</si>
  <si>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</si>
  <si>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</si>
  <si>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</si>
  <si>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</si>
  <si>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</si>
  <si>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</si>
  <si>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</si>
  <si>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</si>
  <si>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</si>
  <si>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</si>
  <si>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</si>
  <si>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</si>
  <si>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</si>
  <si>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</si>
  <si>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</si>
  <si>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</si>
  <si>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</si>
  <si>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</si>
  <si>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</si>
  <si>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</si>
  <si>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</si>
  <si>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</si>
  <si>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</si>
  <si>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</si>
  <si>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</si>
  <si>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</si>
  <si>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</si>
  <si>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</si>
  <si>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</si>
  <si>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</si>
  <si>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</si>
  <si>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</si>
  <si>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</si>
  <si>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</si>
  <si>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</si>
  <si>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</si>
  <si>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</si>
  <si>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</si>
  <si>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</si>
  <si>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</si>
  <si>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</si>
  <si>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</si>
  <si>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</si>
  <si>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</si>
  <si>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</si>
  <si>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</si>
  <si>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</si>
  <si>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</si>
  <si>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</si>
  <si>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</si>
  <si>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</si>
  <si>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</si>
  <si>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</si>
  <si>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</si>
  <si>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</si>
  <si>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</si>
  <si>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</si>
  <si>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</si>
  <si>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</si>
  <si>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</si>
  <si>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</si>
  <si>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</si>
  <si>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</si>
  <si>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</si>
  <si>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</si>
  <si>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</si>
  <si>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</si>
  <si>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</si>
  <si>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</si>
  <si>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</si>
  <si>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</si>
  <si>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</si>
  <si>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</si>
  <si>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</si>
  <si>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</si>
  <si>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</si>
  <si>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</si>
  <si>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</si>
  <si>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</si>
  <si>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</si>
  <si>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</si>
  <si>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</si>
  <si>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</si>
  <si>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</si>
  <si>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</si>
  <si>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</si>
  <si>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</si>
  <si>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</si>
  <si>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</si>
  <si>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</si>
  <si>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</si>
  <si>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</si>
  <si>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</si>
  <si>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</si>
  <si>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</si>
  <si>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</si>
  <si>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</si>
  <si>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</si>
  <si>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</si>
  <si>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</si>
  <si>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</si>
  <si>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</si>
  <si>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</si>
  <si>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</si>
  <si>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</si>
  <si>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</si>
  <si>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</si>
  <si>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</si>
  <si>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</si>
  <si>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</si>
  <si>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</si>
  <si>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</si>
  <si>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</si>
  <si>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</si>
  <si>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</si>
  <si>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</si>
  <si>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</si>
  <si>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</si>
  <si>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</si>
  <si>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</si>
  <si>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</si>
  <si>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</si>
  <si>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</si>
  <si>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</si>
  <si>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</si>
  <si>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</si>
  <si>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</si>
  <si>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</si>
  <si>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</si>
  <si>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</si>
  <si>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</si>
  <si>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</si>
  <si>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</si>
  <si>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</si>
  <si>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</si>
  <si>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</si>
  <si>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</si>
  <si>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</si>
  <si>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</si>
  <si>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</si>
  <si>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</si>
  <si>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</si>
  <si>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</si>
  <si>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</si>
  <si>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</si>
  <si>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</si>
  <si>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</si>
  <si>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</si>
  <si>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</si>
  <si>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</si>
  <si>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</si>
  <si>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</si>
  <si>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</si>
  <si>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</si>
  <si>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</si>
  <si>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</si>
  <si>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</si>
  <si>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</si>
  <si>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</si>
  <si>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</si>
  <si>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</si>
  <si>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</si>
  <si>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</si>
  <si>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</si>
  <si>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</si>
  <si>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</si>
  <si>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</si>
  <si>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</si>
  <si>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</si>
  <si>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</si>
  <si>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</si>
  <si>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</si>
  <si>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</si>
  <si>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</si>
  <si>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</si>
  <si>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</si>
  <si>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</si>
  <si>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</si>
  <si>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</si>
  <si>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</si>
  <si>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</si>
  <si>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</si>
  <si>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</si>
  <si>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</si>
  <si>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</si>
  <si>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</si>
  <si>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</si>
  <si>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</si>
  <si>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</si>
  <si>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</si>
  <si>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</si>
  <si>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</si>
  <si>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</si>
  <si>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</si>
  <si>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</si>
  <si>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</si>
  <si>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</si>
  <si>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</si>
  <si>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</si>
  <si>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</si>
  <si>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</si>
  <si>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</si>
  <si>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</si>
  <si>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</si>
  <si>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</si>
  <si>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</si>
  <si>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</si>
  <si>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</si>
  <si>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</si>
  <si>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</si>
  <si>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</si>
  <si>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</si>
  <si>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</si>
  <si>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</si>
  <si>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</si>
  <si>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</si>
  <si>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</si>
  <si>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</si>
  <si>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</si>
  <si>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</si>
  <si>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</si>
  <si>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</si>
  <si>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</si>
  <si>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</si>
  <si>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</si>
  <si>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</si>
  <si>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</si>
  <si>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</si>
  <si>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</si>
  <si>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</si>
  <si>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</si>
  <si>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</si>
  <si>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</si>
  <si>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</si>
  <si>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</si>
  <si>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</si>
  <si>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</si>
  <si>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</si>
  <si>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</si>
  <si>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</si>
  <si>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</si>
  <si>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</si>
  <si>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</si>
  <si>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</si>
  <si>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</si>
  <si>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</si>
  <si>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</si>
  <si>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</si>
  <si>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</si>
  <si>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</si>
  <si>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</si>
  <si>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</si>
  <si>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</si>
  <si>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</si>
  <si>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</si>
  <si>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</si>
  <si>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</si>
  <si>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</si>
  <si>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</si>
  <si>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</si>
  <si>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</si>
  <si>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</si>
  <si>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</si>
  <si>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</si>
  <si>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</si>
  <si>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</si>
  <si>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</si>
  <si>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</si>
  <si>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</si>
  <si>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</si>
  <si>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</si>
  <si>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</si>
  <si>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</si>
  <si>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</si>
  <si>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</si>
  <si>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</si>
  <si>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</si>
  <si>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</si>
  <si>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</si>
  <si>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</si>
  <si>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</si>
  <si>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</si>
  <si>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</si>
  <si>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</si>
  <si>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</si>
  <si>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</si>
  <si>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</si>
  <si>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</si>
  <si>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</si>
  <si>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</si>
  <si>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</si>
  <si>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</si>
  <si>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</si>
  <si>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</si>
  <si>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</si>
  <si>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</si>
  <si>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</si>
  <si>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</si>
  <si>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</si>
  <si>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</si>
  <si>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</si>
  <si>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</si>
  <si>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</si>
  <si>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</si>
  <si>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</si>
  <si>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</si>
  <si>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</si>
  <si>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</si>
  <si>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</si>
  <si>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</si>
  <si>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</si>
  <si>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</si>
  <si>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</si>
  <si>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</si>
  <si>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</si>
  <si>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</si>
  <si>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</si>
  <si>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</si>
  <si>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</si>
  <si>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</si>
  <si>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</si>
  <si>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</si>
  <si>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</si>
  <si>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</si>
  <si>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</si>
  <si>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</si>
  <si>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</si>
  <si>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</si>
  <si>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</si>
  <si>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</si>
  <si>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</si>
  <si>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</si>
  <si>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</si>
  <si>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</si>
  <si>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</si>
  <si>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</si>
  <si>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</si>
  <si>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</si>
  <si>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</si>
  <si>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</si>
  <si>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</si>
  <si>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</si>
  <si>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</si>
  <si>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</si>
  <si>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</si>
  <si>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</si>
  <si>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</si>
  <si>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</si>
  <si>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</si>
  <si>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</si>
  <si>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</si>
  <si>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</si>
  <si>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</si>
  <si>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</si>
  <si>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</si>
  <si>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</si>
  <si>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</si>
  <si>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</si>
  <si>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</si>
  <si>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</si>
  <si>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</si>
  <si>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</si>
  <si>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</si>
  <si>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</si>
  <si>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</si>
  <si>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</si>
  <si>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</si>
  <si>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</si>
  <si>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</si>
  <si>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</si>
  <si>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</si>
  <si>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</si>
  <si>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</si>
  <si>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</si>
  <si>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</si>
  <si>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</si>
  <si>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</si>
  <si>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</si>
  <si>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</si>
  <si>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</si>
  <si>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</si>
  <si>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</si>
  <si>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</si>
  <si>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</si>
  <si>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</si>
  <si>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</si>
  <si>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</si>
  <si>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</si>
  <si>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</si>
  <si>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</si>
  <si>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</si>
  <si>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</si>
  <si>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</si>
  <si>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</si>
  <si>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</si>
  <si>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</si>
  <si>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</si>
  <si>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</si>
  <si>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</si>
  <si>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</si>
  <si>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</si>
  <si>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</si>
  <si>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</si>
  <si>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</si>
  <si>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</si>
  <si>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</si>
  <si>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</si>
  <si>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</si>
  <si>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</si>
  <si>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</si>
  <si>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</si>
  <si>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</si>
  <si>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</si>
  <si>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</si>
  <si>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</si>
  <si>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</si>
  <si>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</si>
  <si>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</si>
  <si>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</si>
  <si>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</si>
  <si>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</si>
  <si>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</si>
  <si>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</si>
  <si>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</si>
  <si>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</si>
  <si>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</si>
  <si>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</si>
  <si>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</si>
  <si>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</si>
  <si>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</si>
  <si>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</si>
  <si>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</si>
  <si>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</si>
  <si>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</si>
  <si>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</si>
  <si>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</si>
  <si>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</si>
  <si>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</si>
  <si>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</si>
  <si>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</si>
  <si>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</si>
  <si>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</si>
  <si>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</si>
  <si>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</si>
  <si>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</si>
  <si>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</si>
  <si>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</si>
  <si>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</si>
  <si>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</si>
  <si>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</si>
  <si>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</si>
  <si>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</si>
  <si>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</si>
  <si>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</si>
  <si>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</si>
  <si>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</si>
  <si>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</si>
  <si>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</si>
  <si>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</si>
  <si>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</si>
  <si>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</si>
  <si>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</si>
  <si>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</si>
  <si>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</si>
  <si>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</si>
  <si>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</si>
  <si>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</si>
  <si>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</si>
  <si>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</si>
  <si>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</si>
  <si>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</si>
  <si>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</si>
  <si>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</si>
  <si>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</si>
  <si>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</si>
  <si>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</si>
  <si>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</si>
  <si>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</si>
  <si>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</si>
  <si>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</si>
  <si>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</si>
  <si>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</si>
  <si>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</si>
  <si>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</si>
  <si>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</si>
  <si>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</si>
  <si>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</si>
  <si>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</si>
  <si>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</si>
  <si>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</si>
  <si>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</si>
  <si>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</si>
  <si>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</si>
  <si>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</si>
  <si>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</si>
  <si>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</si>
  <si>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</si>
  <si>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</si>
  <si>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</si>
  <si>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</si>
  <si>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</si>
  <si>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</si>
  <si>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</si>
  <si>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</si>
  <si>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</si>
  <si>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</si>
  <si>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</si>
  <si>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</si>
  <si>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</si>
  <si>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</si>
  <si>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</si>
  <si>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</si>
  <si>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</si>
  <si>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</si>
  <si>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</si>
  <si>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</si>
  <si>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</si>
  <si>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</si>
  <si>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</si>
  <si>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</si>
  <si>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</si>
  <si>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</si>
  <si>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</si>
  <si>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</si>
  <si>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</si>
  <si>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</si>
  <si>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</si>
  <si>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</si>
  <si>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</si>
  <si>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</si>
  <si>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</si>
  <si>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</si>
  <si>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</si>
  <si>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</si>
  <si>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</si>
  <si>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</si>
  <si>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</si>
  <si>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</si>
  <si>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</si>
  <si>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</si>
  <si>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</si>
  <si>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</si>
  <si>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</si>
  <si>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</si>
  <si>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</si>
  <si>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</si>
  <si>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</si>
  <si>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</si>
  <si>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</si>
  <si>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</si>
  <si>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</si>
  <si>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</si>
  <si>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</si>
  <si>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</si>
  <si>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</si>
  <si>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</si>
  <si>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</si>
  <si>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</si>
  <si>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</si>
  <si>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</si>
  <si>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</si>
  <si>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</si>
  <si>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</si>
  <si>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</si>
  <si>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</si>
  <si>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</si>
  <si>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</si>
  <si>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</si>
  <si>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</si>
  <si>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</si>
  <si>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</si>
  <si>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</si>
  <si>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</si>
  <si>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</si>
  <si>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</si>
  <si>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</si>
  <si>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</si>
  <si>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</si>
  <si>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</si>
  <si>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</si>
  <si>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</si>
  <si>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</si>
  <si>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</si>
  <si>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</si>
  <si>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</si>
  <si>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</si>
  <si>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</si>
  <si>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</si>
  <si>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</si>
  <si>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</si>
  <si>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</si>
  <si>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</si>
  <si>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</si>
  <si>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</si>
  <si>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</si>
  <si>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</si>
  <si>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</si>
  <si>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</si>
  <si>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</si>
  <si>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</si>
  <si>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</si>
  <si>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</si>
  <si>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</si>
  <si>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</si>
  <si>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</si>
  <si>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</si>
  <si>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</si>
  <si>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</si>
  <si>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</si>
  <si>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</si>
  <si>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</si>
  <si>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</si>
  <si>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</si>
  <si>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</si>
  <si>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</si>
  <si>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</si>
  <si>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</si>
  <si>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</si>
  <si>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</si>
  <si>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</si>
  <si>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</si>
  <si>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</si>
  <si>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</si>
  <si>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</si>
  <si>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</si>
  <si>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</si>
  <si>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</si>
  <si>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</si>
  <si>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</si>
  <si>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</si>
  <si>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</si>
  <si>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</si>
  <si>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</si>
  <si>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</si>
  <si>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</si>
  <si>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</si>
  <si>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</si>
  <si>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</si>
  <si>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</si>
  <si>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</si>
  <si>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</si>
  <si>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</si>
  <si>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</si>
  <si>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</si>
  <si>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</si>
  <si>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</si>
  <si>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</si>
  <si>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</si>
  <si>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</si>
  <si>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</si>
  <si>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</si>
  <si>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</si>
  <si>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</si>
  <si>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</si>
  <si>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</si>
  <si>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</si>
  <si>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</si>
  <si>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</si>
  <si>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</si>
  <si>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</si>
  <si>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</si>
  <si>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</si>
  <si>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</si>
  <si>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</si>
  <si>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</si>
  <si>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</si>
  <si>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</si>
  <si>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</si>
  <si>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</si>
  <si>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</si>
  <si>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</si>
  <si>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</si>
  <si>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</si>
  <si>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</si>
  <si>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</si>
  <si>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</si>
  <si>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</si>
  <si>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</si>
  <si>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</si>
  <si>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</si>
  <si>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</si>
  <si>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</si>
  <si>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</si>
  <si>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</si>
  <si>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</si>
  <si>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</si>
  <si>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</si>
  <si>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</si>
  <si>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</si>
  <si>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</si>
  <si>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</si>
  <si>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</si>
  <si>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</si>
  <si>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</si>
  <si>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</si>
  <si>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</si>
  <si>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</si>
  <si>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</si>
  <si>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</si>
  <si>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</si>
  <si>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</si>
  <si>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</si>
  <si>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</si>
  <si>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</si>
  <si>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</si>
  <si>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</si>
  <si>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</si>
  <si>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</si>
  <si>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</si>
  <si>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</si>
  <si>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</si>
  <si>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</si>
  <si>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</si>
  <si>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</si>
  <si>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</si>
  <si>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</si>
  <si>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</si>
  <si>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</si>
  <si>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</si>
  <si>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</si>
  <si>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</si>
  <si>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</si>
  <si>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</si>
  <si>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</si>
  <si>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</si>
  <si>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</si>
  <si>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</si>
  <si>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</si>
  <si>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</si>
  <si>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</si>
  <si>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</si>
  <si>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</si>
  <si>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</si>
  <si>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</si>
  <si>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</si>
  <si>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</si>
  <si>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</si>
  <si>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</si>
  <si>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</si>
  <si>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</si>
  <si>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</si>
  <si>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</si>
  <si>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</si>
  <si>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</si>
  <si>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</si>
  <si>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</si>
  <si>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</si>
  <si>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</si>
  <si>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</si>
  <si>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</si>
  <si>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</si>
  <si>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</si>
  <si>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</si>
  <si>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</si>
  <si>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</si>
  <si>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</si>
  <si>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</si>
  <si>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</si>
  <si>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</si>
  <si>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</si>
  <si>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</si>
  <si>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</si>
  <si>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</si>
  <si>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</si>
  <si>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</si>
  <si>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</si>
  <si>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</si>
  <si>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</si>
  <si>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</si>
  <si>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</si>
  <si>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</si>
  <si>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</si>
  <si>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</si>
  <si>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</si>
  <si>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</si>
  <si>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</si>
  <si>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</si>
  <si>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</si>
  <si>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</si>
  <si>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</si>
  <si>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</si>
  <si>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</si>
  <si>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</si>
  <si>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</si>
  <si>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</si>
  <si>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</si>
  <si>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</si>
  <si>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</si>
  <si>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</si>
  <si>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</si>
  <si>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</si>
  <si>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</si>
  <si>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</si>
  <si>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</si>
  <si>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</si>
  <si>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</si>
  <si>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</si>
  <si>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</si>
  <si>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</si>
  <si>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</si>
  <si>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</si>
  <si>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</si>
  <si>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</si>
  <si>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</si>
  <si>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</si>
  <si>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</si>
  <si>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</si>
  <si>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</si>
  <si>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</si>
  <si>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</si>
  <si>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</si>
  <si>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</si>
  <si>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</si>
  <si>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</si>
  <si>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</si>
  <si>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</si>
  <si>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</si>
  <si>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</si>
  <si>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</si>
  <si>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</si>
  <si>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</si>
  <si>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</si>
  <si>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</si>
  <si>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</si>
  <si>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</si>
  <si>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</si>
  <si>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</si>
  <si>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</si>
  <si>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</si>
  <si>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</si>
  <si>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</si>
  <si>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</si>
  <si>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</si>
  <si>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</si>
  <si>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</si>
  <si>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</si>
  <si>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</si>
  <si>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</si>
  <si>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</si>
  <si>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</si>
  <si>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</si>
  <si>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</si>
  <si>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</si>
  <si>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</si>
  <si>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</si>
  <si>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</si>
  <si>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</si>
  <si>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</si>
  <si>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</si>
  <si>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</si>
  <si>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</si>
  <si>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</si>
  <si>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</si>
  <si>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</si>
  <si>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</si>
  <si>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</si>
  <si>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</si>
  <si>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</si>
  <si>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</si>
  <si>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</si>
  <si>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</si>
  <si>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</si>
  <si>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</si>
  <si>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</si>
  <si>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</si>
  <si>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</si>
  <si>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</si>
  <si>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</si>
  <si>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</si>
  <si>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</si>
  <si>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</si>
  <si>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</si>
  <si>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</si>
  <si>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</si>
  <si>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</si>
  <si>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</si>
  <si>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</si>
  <si>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</si>
  <si>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</si>
  <si>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</si>
  <si>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</si>
  <si>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</si>
  <si>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</si>
  <si>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</si>
  <si>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</si>
  <si>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</si>
  <si>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</si>
  <si>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</si>
  <si>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</si>
  <si>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</si>
  <si>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</si>
  <si>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</si>
  <si>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</si>
  <si>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</si>
  <si>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</si>
  <si>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</si>
  <si>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</si>
  <si>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</si>
  <si>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</si>
  <si>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</si>
  <si>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</si>
  <si>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</si>
  <si>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</si>
  <si>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</si>
  <si>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</si>
  <si>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</si>
  <si>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</si>
  <si>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</si>
  <si>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</si>
  <si>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</si>
  <si>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</si>
  <si>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</si>
  <si>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</si>
  <si>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</si>
  <si>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</si>
  <si>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</si>
  <si>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</si>
  <si>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</si>
  <si>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</si>
  <si>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</si>
  <si>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</si>
  <si>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</si>
  <si>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</si>
  <si>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</si>
  <si>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</si>
  <si>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</si>
  <si>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</si>
  <si>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</si>
  <si>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</si>
  <si>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</si>
  <si>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</si>
  <si>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</si>
  <si>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</si>
  <si>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</si>
  <si>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</si>
  <si>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</si>
  <si>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</si>
  <si>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</si>
  <si>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</si>
  <si>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</si>
  <si>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</si>
  <si>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</si>
  <si>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</si>
  <si>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</si>
  <si>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</si>
  <si>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</si>
  <si>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</si>
  <si>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</si>
  <si>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</si>
  <si>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</si>
  <si>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</si>
  <si>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</si>
  <si>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</si>
  <si>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</si>
  <si>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</si>
  <si>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</si>
  <si>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</si>
  <si>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</si>
  <si>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</si>
  <si>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</si>
  <si>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</si>
  <si>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</si>
  <si>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</si>
  <si>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</si>
  <si>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</si>
  <si>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</si>
  <si>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</si>
  <si>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</si>
  <si>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</si>
  <si>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</si>
  <si>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</si>
  <si>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</si>
  <si>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</si>
  <si>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</si>
  <si>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</si>
  <si>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</si>
  <si>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</si>
  <si>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</si>
  <si>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</si>
  <si>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</si>
  <si>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</si>
  <si>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</si>
  <si>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</si>
  <si>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</si>
  <si>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</si>
  <si>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</si>
  <si>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</si>
  <si>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</si>
  <si>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</si>
  <si>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</si>
  <si>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</si>
  <si>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</si>
  <si>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</si>
  <si>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</si>
  <si>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</si>
  <si>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</si>
  <si>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</si>
  <si>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</si>
  <si>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</si>
  <si>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</si>
  <si>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</si>
  <si>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</si>
  <si>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</si>
  <si>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</si>
  <si>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</si>
  <si>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</si>
  <si>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</si>
  <si>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</si>
  <si>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</si>
  <si>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</si>
  <si>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</si>
  <si>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</si>
  <si>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</si>
  <si>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</si>
  <si>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</si>
  <si>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</si>
  <si>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</si>
  <si>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</si>
  <si>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</si>
  <si>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</si>
  <si>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</si>
  <si>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</si>
  <si>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</si>
  <si>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</si>
  <si>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</si>
  <si>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</si>
  <si>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</si>
  <si>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</si>
  <si>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</si>
  <si>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</si>
  <si>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</si>
  <si>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</si>
  <si>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</si>
  <si>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</si>
  <si>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</si>
  <si>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</si>
  <si>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</si>
  <si>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</si>
  <si>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</si>
  <si>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</si>
  <si>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</si>
  <si>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</si>
  <si>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</si>
  <si>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</si>
  <si>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</si>
  <si>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</si>
  <si>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</si>
  <si>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</si>
  <si>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</si>
  <si>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</si>
  <si>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</si>
  <si>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</si>
  <si>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</si>
  <si>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</si>
  <si>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</si>
  <si>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</si>
  <si>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</si>
  <si>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</si>
  <si>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</si>
  <si>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</si>
  <si>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</si>
  <si>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</si>
  <si>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</si>
  <si>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</si>
  <si>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</si>
  <si>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</si>
  <si>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</si>
  <si>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</si>
  <si>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</si>
  <si>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</si>
  <si>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</si>
  <si>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</si>
  <si>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</si>
  <si>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</si>
  <si>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</si>
  <si>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</si>
  <si>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</si>
  <si>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</si>
  <si>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</si>
  <si>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</si>
  <si>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</si>
  <si>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</si>
  <si>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</si>
  <si>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</si>
  <si>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</si>
  <si>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</si>
  <si>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</si>
  <si>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</si>
  <si>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</si>
  <si>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</si>
  <si>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</si>
  <si>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</si>
  <si>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</si>
  <si>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</si>
  <si>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</si>
  <si>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</si>
  <si>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</si>
  <si>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</si>
  <si>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</si>
  <si>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</si>
  <si>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</si>
  <si>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</si>
  <si>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</si>
  <si>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</si>
  <si>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</si>
  <si>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</si>
  <si>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</si>
  <si>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</si>
  <si>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</si>
  <si>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</si>
  <si>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</si>
  <si>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</si>
  <si>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</si>
  <si>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</si>
  <si>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</si>
  <si>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</si>
  <si>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</si>
  <si>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</si>
  <si>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</si>
  <si>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</si>
  <si>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</si>
  <si>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</si>
  <si>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</si>
  <si>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</si>
  <si>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</si>
  <si>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</si>
  <si>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</si>
  <si>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</si>
  <si>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</si>
  <si>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</si>
  <si>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</si>
  <si>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</si>
  <si>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</si>
  <si>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</si>
  <si>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</si>
  <si>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</si>
  <si>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</si>
  <si>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</si>
  <si>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</si>
  <si>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</si>
  <si>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</si>
  <si>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</si>
  <si>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</si>
  <si>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</si>
  <si>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</si>
  <si>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</si>
  <si>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</si>
  <si>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</si>
  <si>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</si>
  <si>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</si>
  <si>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</si>
  <si>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</si>
  <si>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</si>
  <si>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</si>
  <si>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</si>
  <si>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</si>
  <si>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</si>
  <si>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</si>
  <si>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</si>
  <si>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</si>
  <si>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</si>
  <si>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</si>
  <si>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</si>
  <si>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</si>
  <si>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</si>
  <si>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</si>
  <si>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</si>
  <si>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</si>
  <si>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</si>
  <si>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</si>
  <si>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</si>
  <si>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</si>
  <si>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</si>
  <si>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</si>
  <si>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</si>
  <si>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</si>
  <si>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</si>
  <si>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</si>
  <si>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</si>
  <si>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</si>
  <si>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</si>
  <si>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</si>
  <si>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</si>
  <si>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</si>
  <si>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</si>
  <si>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</si>
  <si>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</si>
  <si>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</si>
  <si>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</si>
  <si>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</si>
  <si>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</si>
  <si>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</si>
  <si>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</si>
  <si>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</si>
  <si>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</si>
  <si>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</si>
  <si>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</si>
  <si>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</si>
  <si>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</si>
  <si>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</si>
  <si>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</si>
  <si>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</si>
  <si>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</si>
  <si>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</si>
  <si>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</si>
  <si>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</si>
  <si>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</si>
  <si>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</si>
  <si>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</si>
  <si>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</si>
  <si>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</si>
  <si>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</si>
  <si>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</si>
  <si>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</si>
  <si>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</si>
  <si>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</si>
  <si>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</si>
  <si>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</si>
  <si>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</si>
  <si>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</si>
  <si>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</si>
  <si>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</si>
  <si>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</si>
  <si>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</si>
  <si>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</si>
  <si>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</si>
  <si>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</si>
  <si>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</si>
  <si>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</si>
  <si>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</si>
  <si>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</si>
  <si>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</si>
  <si>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</si>
  <si>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</si>
  <si>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</si>
  <si>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</si>
  <si>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</si>
  <si>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</si>
  <si>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</si>
  <si>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</si>
  <si>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</si>
  <si>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</si>
  <si>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</si>
  <si>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</si>
  <si>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</si>
  <si>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</si>
  <si>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</si>
  <si>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</si>
  <si>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</si>
  <si>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</si>
  <si>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</si>
  <si>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</si>
  <si>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</si>
  <si>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</si>
  <si>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</si>
  <si>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</si>
  <si>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</si>
  <si>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</si>
  <si>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</si>
  <si>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</si>
  <si>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</si>
  <si>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</si>
  <si>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</si>
  <si>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</si>
  <si>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</si>
  <si>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</si>
  <si>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</si>
  <si>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</si>
  <si>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</si>
  <si>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</si>
  <si>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</si>
  <si>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</si>
  <si>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</si>
  <si>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</si>
  <si>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</si>
  <si>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</si>
  <si>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</si>
  <si>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</si>
  <si>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</si>
  <si>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</si>
  <si>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</si>
  <si>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</si>
  <si>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</si>
  <si>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</si>
  <si>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</si>
  <si>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</si>
  <si>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</si>
  <si>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</si>
  <si>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</si>
  <si>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</si>
  <si>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</si>
  <si>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</si>
  <si>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</si>
  <si>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</si>
  <si>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</si>
  <si>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</si>
  <si>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</si>
  <si>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</si>
  <si>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</si>
  <si>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</si>
  <si>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</si>
  <si>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</si>
  <si>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</si>
  <si>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</si>
  <si>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</si>
  <si>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</si>
  <si>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</si>
  <si>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</si>
  <si>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</si>
  <si>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</si>
  <si>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</si>
  <si>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</si>
  <si>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</si>
  <si>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</si>
  <si>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</si>
  <si>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</si>
  <si>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</si>
  <si>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</si>
  <si>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</si>
  <si>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</si>
  <si>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</si>
  <si>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</si>
  <si>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</si>
  <si>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</si>
  <si>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</si>
  <si>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</si>
  <si>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</si>
  <si>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</si>
  <si>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</si>
  <si>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</si>
  <si>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</si>
  <si>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</si>
  <si>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</si>
  <si>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</si>
  <si>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</si>
  <si>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</si>
  <si>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</si>
  <si>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</si>
  <si>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</si>
  <si>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</si>
  <si>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</si>
  <si>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</si>
  <si>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</si>
  <si>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</si>
  <si>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</si>
  <si>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</si>
  <si>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</si>
  <si>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</si>
  <si>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</si>
  <si>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</si>
  <si>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</si>
  <si>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</si>
  <si>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</si>
  <si>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</si>
  <si>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</si>
  <si>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</si>
  <si>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</si>
  <si>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</si>
  <si>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</si>
  <si>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</si>
  <si>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</si>
  <si>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</si>
  <si>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</si>
  <si>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</si>
  <si>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</si>
  <si>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</si>
  <si>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</si>
  <si>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</si>
  <si>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</si>
  <si>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</si>
  <si>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</si>
  <si>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</si>
  <si>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</si>
  <si>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</si>
  <si>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</si>
  <si>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</si>
  <si>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</si>
  <si>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</si>
  <si>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</si>
  <si>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</si>
  <si>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</si>
  <si>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</si>
  <si>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</si>
  <si>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</si>
  <si>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</si>
  <si>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</si>
  <si>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</si>
  <si>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</si>
  <si>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</si>
  <si>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</si>
  <si>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</si>
  <si>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</si>
  <si>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</si>
  <si>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</si>
  <si>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</si>
  <si>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</si>
  <si>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</si>
  <si>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</si>
  <si>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</si>
  <si>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</si>
  <si>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</si>
  <si>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</si>
  <si>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</si>
  <si>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</si>
  <si>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</si>
  <si>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</si>
  <si>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</si>
  <si>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</si>
  <si>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</si>
  <si>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</si>
  <si>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</si>
  <si>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</si>
  <si>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</si>
  <si>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</si>
  <si>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</si>
  <si>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</si>
  <si>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</si>
  <si>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</si>
  <si>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</si>
  <si>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</si>
  <si>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</si>
  <si>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</si>
  <si>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</si>
  <si>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</si>
  <si>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</si>
  <si>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</si>
  <si>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</si>
  <si>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</si>
  <si>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</si>
  <si>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</si>
  <si>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</si>
  <si>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</si>
  <si>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</si>
  <si>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</si>
  <si>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</si>
  <si>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</si>
  <si>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</si>
  <si>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</si>
  <si>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</si>
  <si>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</si>
  <si>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</si>
  <si>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</si>
  <si>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</si>
  <si>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</si>
  <si>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</si>
  <si>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</si>
  <si>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</si>
  <si>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</si>
  <si>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</si>
  <si>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</si>
  <si>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</si>
  <si>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</si>
  <si>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</si>
  <si>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</si>
  <si>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</si>
  <si>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</si>
  <si>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</si>
  <si>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</si>
  <si>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</si>
  <si>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</si>
  <si>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</si>
  <si>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</si>
  <si>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</si>
  <si>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</si>
  <si>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</si>
  <si>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</si>
  <si>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</si>
  <si>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</si>
  <si>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</si>
  <si>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</si>
  <si>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</si>
  <si>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</si>
  <si>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</si>
  <si>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</si>
  <si>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</si>
  <si>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</si>
  <si>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</si>
  <si>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</si>
  <si>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</si>
  <si>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</si>
  <si>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</si>
  <si>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</si>
  <si>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</si>
  <si>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</si>
  <si>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</si>
  <si>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</si>
  <si>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</si>
  <si>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</si>
  <si>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</si>
  <si>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</si>
  <si>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</si>
  <si>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</si>
  <si>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</si>
  <si>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</si>
  <si>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</si>
  <si>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</si>
  <si>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</si>
  <si>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</si>
  <si>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</si>
  <si>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</si>
  <si>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</si>
  <si>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</si>
  <si>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</si>
  <si>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</si>
  <si>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</si>
  <si>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</si>
  <si>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</si>
  <si>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</si>
  <si>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</si>
  <si>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</si>
  <si>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</si>
  <si>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</si>
  <si>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</si>
  <si>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</si>
  <si>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</si>
  <si>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</si>
  <si>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</si>
  <si>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</si>
  <si>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</si>
  <si>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</si>
  <si>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</si>
  <si>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</si>
  <si>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</si>
  <si>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</si>
  <si>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</si>
  <si>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</si>
  <si>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</si>
  <si>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</si>
  <si>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</si>
  <si>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</si>
  <si>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</si>
  <si>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</si>
  <si>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</si>
  <si>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</si>
  <si>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</si>
  <si>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</si>
  <si>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</si>
  <si>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</si>
  <si>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</si>
  <si>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</si>
  <si>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</si>
  <si>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</si>
  <si>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</si>
  <si>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</si>
  <si>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</si>
  <si>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</si>
  <si>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</si>
  <si>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</si>
  <si>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</si>
  <si>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</si>
  <si>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</si>
  <si>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</si>
  <si>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</si>
  <si>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</si>
  <si>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</si>
  <si>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</si>
  <si>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</si>
  <si>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</si>
  <si>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</si>
  <si>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</si>
  <si>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</si>
  <si>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</si>
  <si>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</si>
  <si>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</si>
  <si>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</si>
  <si>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</si>
  <si>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</si>
  <si>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</si>
  <si>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</si>
  <si>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</si>
  <si>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</si>
  <si>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</si>
  <si>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</si>
  <si>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</si>
  <si>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</si>
  <si>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</si>
  <si>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</si>
  <si>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</si>
  <si>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</si>
  <si>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</si>
  <si>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</si>
  <si>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</si>
  <si>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</si>
  <si>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</si>
  <si>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</si>
  <si>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</si>
  <si>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</si>
  <si>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</si>
  <si>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</si>
  <si>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</si>
  <si>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</si>
  <si>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</si>
  <si>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</si>
  <si>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</si>
  <si>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</si>
  <si>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</si>
  <si>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</si>
  <si>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</si>
  <si>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</si>
  <si>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</si>
  <si>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</si>
  <si>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</si>
  <si>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</si>
  <si>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</si>
  <si>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</si>
  <si>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</si>
  <si>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</si>
  <si>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</si>
  <si>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</si>
  <si>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</si>
  <si>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</si>
  <si>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</si>
  <si>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</si>
  <si>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</si>
  <si>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</si>
  <si>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</si>
  <si>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</si>
  <si>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</si>
  <si>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</si>
  <si>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</si>
  <si>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</si>
  <si>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</si>
  <si>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</si>
  <si>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</si>
  <si>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</si>
  <si>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</si>
  <si>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</si>
  <si>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</si>
  <si>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</si>
  <si>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</si>
  <si>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</si>
  <si>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</si>
  <si>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</si>
  <si>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</si>
  <si>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</si>
  <si>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</si>
  <si>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</si>
  <si>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</si>
  <si>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</si>
  <si>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</si>
  <si>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</si>
  <si>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</si>
  <si>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</si>
  <si>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</si>
  <si>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</si>
  <si>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</si>
  <si>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</si>
  <si>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</si>
  <si>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</si>
  <si>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</si>
  <si>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</si>
  <si>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</si>
  <si>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</si>
  <si>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</si>
  <si>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</si>
  <si>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</si>
  <si>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</si>
  <si>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</si>
  <si>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</si>
  <si>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</si>
  <si>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</si>
  <si>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</si>
  <si>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</si>
  <si>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</si>
  <si>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</si>
  <si>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</si>
  <si>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</si>
  <si>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</si>
  <si>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</si>
  <si>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</si>
  <si>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</si>
  <si>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</si>
  <si>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</si>
  <si>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</si>
  <si>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</si>
  <si>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</si>
  <si>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</si>
  <si>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</si>
  <si>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</si>
  <si>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</si>
  <si>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</si>
  <si>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</si>
  <si>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</si>
  <si>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</si>
  <si>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</si>
  <si>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</si>
  <si>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</si>
  <si>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</si>
  <si>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</si>
  <si>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</si>
  <si>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</si>
  <si>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</si>
  <si>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</si>
  <si>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</si>
  <si>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</si>
  <si>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</si>
  <si>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</si>
  <si>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</si>
  <si>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</si>
  <si>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</si>
  <si>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</si>
  <si>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</si>
  <si>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</si>
  <si>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</si>
  <si>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</si>
  <si>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</si>
  <si>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</si>
  <si>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</si>
  <si>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</si>
  <si>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</si>
  <si>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</si>
  <si>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</si>
  <si>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</si>
  <si>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</si>
  <si>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</si>
  <si>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</si>
  <si>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</si>
  <si>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</si>
  <si>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</si>
  <si>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</si>
  <si>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</si>
  <si>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</si>
  <si>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</si>
  <si>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</si>
  <si>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</si>
  <si>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</si>
  <si>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</si>
  <si>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</si>
  <si>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</si>
  <si>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</si>
  <si>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</si>
  <si>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</si>
  <si>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</si>
  <si>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</si>
  <si>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</si>
  <si>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</si>
  <si>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</si>
  <si>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</si>
  <si>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</si>
  <si>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</si>
  <si>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</si>
  <si>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</si>
  <si>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</si>
  <si>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</si>
  <si>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</si>
  <si>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</si>
  <si>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</si>
  <si>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</si>
  <si>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</si>
  <si>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</si>
  <si>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</si>
  <si>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</si>
  <si>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</si>
  <si>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</si>
  <si>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</si>
  <si>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</si>
  <si>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</si>
  <si>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</si>
  <si>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</si>
  <si>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</si>
  <si>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</si>
  <si>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</si>
  <si>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</si>
  <si>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</si>
  <si>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</si>
  <si>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</si>
  <si>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</si>
  <si>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</si>
  <si>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</si>
  <si>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</si>
  <si>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</si>
  <si>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</si>
  <si>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</si>
  <si>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</si>
  <si>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</si>
  <si>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</si>
  <si>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</si>
  <si>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</si>
  <si>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</si>
  <si>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</si>
  <si>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</si>
  <si>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</si>
  <si>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</si>
  <si>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</si>
  <si>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</si>
  <si>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</si>
  <si>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</si>
  <si>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</si>
  <si>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</si>
  <si>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</si>
  <si>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</si>
  <si>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</si>
  <si>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</si>
  <si>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</si>
  <si>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</si>
  <si>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</si>
  <si>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</si>
  <si>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</si>
  <si>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</si>
  <si>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</si>
  <si>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</si>
  <si>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</si>
  <si>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</si>
  <si>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</si>
  <si>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</si>
  <si>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</si>
  <si>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</si>
  <si>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</si>
  <si>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</si>
  <si>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</si>
  <si>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</si>
  <si>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</si>
  <si>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</si>
  <si>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</si>
  <si>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</si>
  <si>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</si>
  <si>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</si>
  <si>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</si>
  <si>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</si>
  <si>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</si>
  <si>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</si>
  <si>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</si>
  <si>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</si>
  <si>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</si>
  <si>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</si>
  <si>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</si>
  <si>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</si>
  <si>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</si>
  <si>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</si>
  <si>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</si>
  <si>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</si>
  <si>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</si>
  <si>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</si>
  <si>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</si>
  <si>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</si>
  <si>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</si>
  <si>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</si>
  <si>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</si>
  <si>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</si>
  <si>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</si>
  <si>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</si>
  <si>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</si>
  <si>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</si>
  <si>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</si>
  <si>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</si>
  <si>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</si>
  <si>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</si>
  <si>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</si>
  <si>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</si>
  <si>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</si>
  <si>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</si>
  <si>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</si>
  <si>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</si>
  <si>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</si>
  <si>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</si>
  <si>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</si>
  <si>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</si>
  <si>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</si>
  <si>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</si>
  <si>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</si>
  <si>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</si>
  <si>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</si>
  <si>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</si>
  <si>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</si>
  <si>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</si>
  <si>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</si>
  <si>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</si>
  <si>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</si>
  <si>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</si>
  <si>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</si>
  <si>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</si>
  <si>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</si>
  <si>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</si>
  <si>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</si>
  <si>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</si>
  <si>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</si>
  <si>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</si>
  <si>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</si>
  <si>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</si>
  <si>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</si>
  <si>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</si>
  <si>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</si>
  <si>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</si>
  <si>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</si>
  <si>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</si>
  <si>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</si>
  <si>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</si>
  <si>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</si>
  <si>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</si>
  <si>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</si>
  <si>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</si>
  <si>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</si>
  <si>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</si>
  <si>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</si>
  <si>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</si>
  <si>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</si>
  <si>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</si>
  <si>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</si>
  <si>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</si>
  <si>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</si>
  <si>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</si>
  <si>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</si>
  <si>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</si>
  <si>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</si>
  <si>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</si>
  <si>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</si>
  <si>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</si>
  <si>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</si>
  <si>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</si>
  <si>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</si>
  <si>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</si>
  <si>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</si>
  <si>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</si>
  <si>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</si>
  <si>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</si>
  <si>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</si>
  <si>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</si>
  <si>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</si>
  <si>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</si>
  <si>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</si>
  <si>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</si>
  <si>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</si>
  <si>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</si>
  <si>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</si>
  <si>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</si>
  <si>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</si>
  <si>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</si>
  <si>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</si>
  <si>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</si>
  <si>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</si>
  <si>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</si>
  <si>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</si>
  <si>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</si>
  <si>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</si>
  <si>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</si>
  <si>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</si>
  <si>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</si>
  <si>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</si>
  <si>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</si>
  <si>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</si>
  <si>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</si>
  <si>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</si>
  <si>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</si>
  <si>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</si>
  <si>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</si>
  <si>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</si>
  <si>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</si>
  <si>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</si>
  <si>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</si>
  <si>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</si>
  <si>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</si>
  <si>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</si>
  <si>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</si>
  <si>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</si>
  <si>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</si>
  <si>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</si>
  <si>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</si>
  <si>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</si>
  <si>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</si>
  <si>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</si>
  <si>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</si>
  <si>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</si>
  <si>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</si>
  <si>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</si>
  <si>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</si>
  <si>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</si>
  <si>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</si>
  <si>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</si>
  <si>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</si>
  <si>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</si>
  <si>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</si>
  <si>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</si>
  <si>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</si>
  <si>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</si>
  <si>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</si>
  <si>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</si>
  <si>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</si>
  <si>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</si>
  <si>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</si>
  <si>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</si>
  <si>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</si>
  <si>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</si>
  <si>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</si>
  <si>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</si>
  <si>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</si>
  <si>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</si>
  <si>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</si>
  <si>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</si>
  <si>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</si>
  <si>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</si>
  <si>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</si>
  <si>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</si>
  <si>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</si>
  <si>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</si>
  <si>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</si>
  <si>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</si>
  <si>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</si>
  <si>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</si>
  <si>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</si>
  <si>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</si>
  <si>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</si>
  <si>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</si>
  <si>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</si>
  <si>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</si>
  <si>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</si>
  <si>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</si>
  <si>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</si>
  <si>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</si>
  <si>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</si>
  <si>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</si>
  <si>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</si>
  <si>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</si>
  <si>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</si>
  <si>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</si>
  <si>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</si>
  <si>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</si>
  <si>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</si>
  <si>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</si>
  <si>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</si>
  <si>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</si>
  <si>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</si>
  <si>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</si>
  <si>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</si>
  <si>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</si>
  <si>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</si>
  <si>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</si>
  <si>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</si>
  <si>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</si>
  <si>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</si>
  <si>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</si>
  <si>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</si>
  <si>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</si>
  <si>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</si>
  <si>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</si>
  <si>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</si>
  <si>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</si>
  <si>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</si>
  <si>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</si>
  <si>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</si>
  <si>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</si>
  <si>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</si>
  <si>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</si>
  <si>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</si>
  <si>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</si>
  <si>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</si>
  <si>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</si>
  <si>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</si>
  <si>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</si>
  <si>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</si>
  <si>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</si>
  <si>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</si>
  <si>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</si>
  <si>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</si>
  <si>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</si>
  <si>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</si>
  <si>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</si>
  <si>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</si>
  <si>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</si>
  <si>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</si>
  <si>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</si>
  <si>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</si>
  <si>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</si>
  <si>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</si>
  <si>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</si>
  <si>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</si>
  <si>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</si>
  <si>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</si>
  <si>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</si>
  <si>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</si>
  <si>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</si>
  <si>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</si>
  <si>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</si>
  <si>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</si>
  <si>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</si>
  <si>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</si>
  <si>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</si>
  <si>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</si>
  <si>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</si>
  <si>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</si>
  <si>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</si>
  <si>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</si>
  <si>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</si>
  <si>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</si>
  <si>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</si>
  <si>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</si>
  <si>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</si>
  <si>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</si>
  <si>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</si>
  <si>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</si>
  <si>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</si>
  <si>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</si>
  <si>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</si>
  <si>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</si>
  <si>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</si>
  <si>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</si>
  <si>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</si>
  <si>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</si>
  <si>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</si>
  <si>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</si>
  <si>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</si>
  <si>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</si>
  <si>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</si>
  <si>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</si>
  <si>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</si>
  <si>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</si>
  <si>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</si>
  <si>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</si>
  <si>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</si>
  <si>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</si>
  <si>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</si>
  <si>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</si>
  <si>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</si>
  <si>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</si>
  <si>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</si>
  <si>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</si>
  <si>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</si>
  <si>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</si>
  <si>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</si>
  <si>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</si>
  <si>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</si>
  <si>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</si>
  <si>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</si>
  <si>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</si>
  <si>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</si>
  <si>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</si>
  <si>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</si>
  <si>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</si>
  <si>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</si>
  <si>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</si>
  <si>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</si>
  <si>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</si>
  <si>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</si>
  <si>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</si>
  <si>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</si>
  <si>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</si>
  <si>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</si>
  <si>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</si>
  <si>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</si>
  <si>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</si>
  <si>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</si>
  <si>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</si>
  <si>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</si>
  <si>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</si>
  <si>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</si>
  <si>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</si>
  <si>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</si>
  <si>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</si>
  <si>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</si>
  <si>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</si>
  <si>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</si>
  <si>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</si>
  <si>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</si>
  <si>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</si>
  <si>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</si>
  <si>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</si>
  <si>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</si>
  <si>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</si>
  <si>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</si>
  <si>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</si>
  <si>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</si>
  <si>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</si>
  <si>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</si>
  <si>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</si>
  <si>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</si>
  <si>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</si>
  <si>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</si>
  <si>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</si>
  <si>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</si>
  <si>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</si>
  <si>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</si>
  <si>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</si>
  <si>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</si>
  <si>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</si>
  <si>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</si>
  <si>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</si>
  <si>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</si>
  <si>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</si>
  <si>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</si>
  <si>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</si>
  <si>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</si>
  <si>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</si>
  <si>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</si>
  <si>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</si>
  <si>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</si>
  <si>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</si>
  <si>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</si>
  <si>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</si>
  <si>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</si>
  <si>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</si>
  <si>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</si>
  <si>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</si>
  <si>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</si>
  <si>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</si>
  <si>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</si>
  <si>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</si>
  <si>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</si>
  <si>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</si>
  <si>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</si>
  <si>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</si>
  <si>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</si>
  <si>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</si>
  <si>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</si>
  <si>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</si>
  <si>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</si>
  <si>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</si>
  <si>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</si>
  <si>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</si>
  <si>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</si>
  <si>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</si>
  <si>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</si>
  <si>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</si>
  <si>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</si>
  <si>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</si>
  <si>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</si>
  <si>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</si>
  <si>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</si>
  <si>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</si>
  <si>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</si>
  <si>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</si>
  <si>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</si>
  <si>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</si>
  <si>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</si>
  <si>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</si>
  <si>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</si>
  <si>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</si>
  <si>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</si>
  <si>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</si>
  <si>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</si>
  <si>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</si>
  <si>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</si>
  <si>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</si>
  <si>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</si>
  <si>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</si>
  <si>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</si>
  <si>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</si>
  <si>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</si>
  <si>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</si>
  <si>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</si>
  <si>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</si>
  <si>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</si>
  <si>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</si>
  <si>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</si>
  <si>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</si>
  <si>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</si>
  <si>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</si>
  <si>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</si>
  <si>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</si>
  <si>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</si>
  <si>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</si>
  <si>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</si>
  <si>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</si>
  <si>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</si>
  <si>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</si>
  <si>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</si>
  <si>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</si>
  <si>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</si>
  <si>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</si>
  <si>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</si>
  <si>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</si>
  <si>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</si>
  <si>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</si>
  <si>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</si>
  <si>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</si>
  <si>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</si>
  <si>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</si>
  <si>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</si>
  <si>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</si>
  <si>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</si>
  <si>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</si>
  <si>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</si>
  <si>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</si>
  <si>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</si>
  <si>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</si>
  <si>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</si>
  <si>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</si>
  <si>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</si>
  <si>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</si>
  <si>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</si>
  <si>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</si>
  <si>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</si>
  <si>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</si>
  <si>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</si>
  <si>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</si>
  <si>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</si>
  <si>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</si>
  <si>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</si>
  <si>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</si>
  <si>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</si>
  <si>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</si>
  <si>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</si>
  <si>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</si>
  <si>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</si>
  <si>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</si>
  <si>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</si>
  <si>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</si>
  <si>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</si>
  <si>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</si>
  <si>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</si>
  <si>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</si>
  <si>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</si>
  <si>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</si>
  <si>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</si>
  <si>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</si>
  <si>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</si>
  <si>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</si>
  <si>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</si>
  <si>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</si>
  <si>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</si>
  <si>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</si>
  <si>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</si>
  <si>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</si>
  <si>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</si>
  <si>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</si>
  <si>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</si>
  <si>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</si>
  <si>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</si>
  <si>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</si>
  <si>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</si>
  <si>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</si>
  <si>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</si>
  <si>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</si>
  <si>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</si>
  <si>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</si>
  <si>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</si>
  <si>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</si>
  <si>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</si>
  <si>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</si>
  <si>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</si>
  <si>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</si>
  <si>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</si>
  <si>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</si>
  <si>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</si>
  <si>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</si>
  <si>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</si>
  <si>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</si>
  <si>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</si>
  <si>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</si>
  <si>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</si>
  <si>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</si>
  <si>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</si>
  <si>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</si>
  <si>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</si>
  <si>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</si>
  <si>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</si>
  <si>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</si>
  <si>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</si>
  <si>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</si>
  <si>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</si>
  <si>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</si>
  <si>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</si>
  <si>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</si>
  <si>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</si>
  <si>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</si>
  <si>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</si>
  <si>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</si>
  <si>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</si>
  <si>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</si>
  <si>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</si>
  <si>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</si>
  <si>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</si>
  <si>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</si>
  <si>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</si>
  <si>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</si>
  <si>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</si>
  <si>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</si>
  <si>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</si>
  <si>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</si>
  <si>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</si>
  <si>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</si>
  <si>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</si>
  <si>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</si>
  <si>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</si>
  <si>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</si>
  <si>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</si>
  <si>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</si>
  <si>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</si>
  <si>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</si>
  <si>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</si>
  <si>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</si>
  <si>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</si>
  <si>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</si>
  <si>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</si>
  <si>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</si>
  <si>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</si>
  <si>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</si>
  <si>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</si>
  <si>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</si>
  <si>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</si>
  <si>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</si>
  <si>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</si>
  <si>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</si>
  <si>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</si>
  <si>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</si>
  <si>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</si>
  <si>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</si>
  <si>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</si>
  <si>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</si>
  <si>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</si>
  <si>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</si>
  <si>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</si>
  <si>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</si>
  <si>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</si>
  <si>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</si>
  <si>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</si>
  <si>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</si>
  <si>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</si>
  <si>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</si>
  <si>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</si>
  <si>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</si>
  <si>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</si>
  <si>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</si>
  <si>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</si>
  <si>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</si>
  <si>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</si>
  <si>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</si>
  <si>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</si>
  <si>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</si>
  <si>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</si>
  <si>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</si>
  <si>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</si>
  <si>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</si>
  <si>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</si>
  <si>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</si>
  <si>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</si>
  <si>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</si>
  <si>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</si>
  <si>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</si>
  <si>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</si>
  <si>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</si>
  <si>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</si>
  <si>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</si>
  <si>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</si>
  <si>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</si>
  <si>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</si>
  <si>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</si>
  <si>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</si>
  <si>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</si>
  <si>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</si>
  <si>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</si>
  <si>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</si>
  <si>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</si>
  <si>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</si>
  <si>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</si>
  <si>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</si>
  <si>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</si>
  <si>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</si>
  <si>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</si>
  <si>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</si>
  <si>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</si>
  <si>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</si>
  <si>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</si>
  <si>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</si>
  <si>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</si>
  <si>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</si>
  <si>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</si>
  <si>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</si>
  <si>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</si>
  <si>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</si>
  <si>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</si>
  <si>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</si>
  <si>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</si>
  <si>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</si>
  <si>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</si>
  <si>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</si>
  <si>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</si>
  <si>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</si>
  <si>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</si>
  <si>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</si>
  <si>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</si>
  <si>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</si>
  <si>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</si>
  <si>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</si>
  <si>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</si>
  <si>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</si>
  <si>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</si>
  <si>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</si>
  <si>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</si>
  <si>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</si>
  <si>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</si>
  <si>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</si>
  <si>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</si>
  <si>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</si>
  <si>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</si>
  <si>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</si>
  <si>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</si>
  <si>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</si>
  <si>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</si>
  <si>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</si>
  <si>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</si>
  <si>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</si>
  <si>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</si>
  <si>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</si>
  <si>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</si>
  <si>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</si>
  <si>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</si>
  <si>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</si>
  <si>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</si>
  <si>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</si>
  <si>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</si>
  <si>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</si>
  <si>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</si>
  <si>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</si>
  <si>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</si>
  <si>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</si>
  <si>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</si>
  <si>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</si>
  <si>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</si>
  <si>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</si>
  <si>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</si>
  <si>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</si>
  <si>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</si>
  <si>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</si>
  <si>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</si>
  <si>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</si>
  <si>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</si>
  <si>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</si>
  <si>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</si>
  <si>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</si>
  <si>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</si>
  <si>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</si>
  <si>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</si>
  <si>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</si>
  <si>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</si>
  <si>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</si>
  <si>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</si>
  <si>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</si>
  <si>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</si>
  <si>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</si>
  <si>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</si>
  <si>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</si>
  <si>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</si>
  <si>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</si>
  <si>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</si>
  <si>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</si>
  <si>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</si>
  <si>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</si>
  <si>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</si>
  <si>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</si>
  <si>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</si>
  <si>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</si>
  <si>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</si>
  <si>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</si>
  <si>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</si>
  <si>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</si>
  <si>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</si>
  <si>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</si>
  <si>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</si>
  <si>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</si>
  <si>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</si>
  <si>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</si>
  <si>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</si>
  <si>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</si>
  <si>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</si>
  <si>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</si>
  <si>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</si>
  <si>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</si>
  <si>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</si>
  <si>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</si>
  <si>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</si>
  <si>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</si>
  <si>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</si>
  <si>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</si>
  <si>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</si>
  <si>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</si>
  <si>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</si>
  <si>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</si>
  <si>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</si>
  <si>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</si>
  <si>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</si>
  <si>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</si>
  <si>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</si>
  <si>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</si>
  <si>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</si>
  <si>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</si>
  <si>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</si>
  <si>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</si>
  <si>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</si>
  <si>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</si>
  <si>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</si>
  <si>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</si>
  <si>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</si>
  <si>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</si>
  <si>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</si>
  <si>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</si>
  <si>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</si>
  <si>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</si>
  <si>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</si>
  <si>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</si>
  <si>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</si>
  <si>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</si>
  <si>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</si>
  <si>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</si>
  <si>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</si>
  <si>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</si>
  <si>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</si>
  <si>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</si>
  <si>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</si>
  <si>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</si>
  <si>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</si>
  <si>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</si>
  <si>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</si>
  <si>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</si>
  <si>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</si>
  <si>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</si>
  <si>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</si>
  <si>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</si>
  <si>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</si>
  <si>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</si>
  <si>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</si>
  <si>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</si>
  <si>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</si>
  <si>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</si>
  <si>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</si>
  <si>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</si>
  <si>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</si>
  <si>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</si>
  <si>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</si>
  <si>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</si>
  <si>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</si>
  <si>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</si>
  <si>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</si>
  <si>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</si>
  <si>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</si>
  <si>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</si>
  <si>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</si>
  <si>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</si>
  <si>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</si>
  <si>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</si>
  <si>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</si>
  <si>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</si>
  <si>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</si>
  <si>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</si>
  <si>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</si>
  <si>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</si>
  <si>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</si>
  <si>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</si>
  <si>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</si>
  <si>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</si>
  <si>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</si>
  <si>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</si>
  <si>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</si>
  <si>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</si>
  <si>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</si>
  <si>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</si>
  <si>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</si>
  <si>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</si>
  <si>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</si>
  <si>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</si>
  <si>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</si>
  <si>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</si>
  <si>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</si>
  <si>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</si>
  <si>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</si>
  <si>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</si>
  <si>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</si>
  <si>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</si>
  <si>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</si>
  <si>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</si>
  <si>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</si>
  <si>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</si>
  <si>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</si>
  <si>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</si>
  <si>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</si>
  <si>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</si>
  <si>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</si>
  <si>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</si>
  <si>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</si>
  <si>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</si>
  <si>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</si>
  <si>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</si>
  <si>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</si>
  <si>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</si>
  <si>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</si>
  <si>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</si>
  <si>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</si>
  <si>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</si>
  <si>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</si>
  <si>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</si>
  <si>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</si>
  <si>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</si>
  <si>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</si>
  <si>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</si>
  <si>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</si>
  <si>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</si>
  <si>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</si>
  <si>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</si>
  <si>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</si>
  <si>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</si>
  <si>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</si>
  <si>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</si>
  <si>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</si>
  <si>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</si>
  <si>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</si>
  <si>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</si>
  <si>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</si>
  <si>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</si>
  <si>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</si>
  <si>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</si>
  <si>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</si>
  <si>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</si>
  <si>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</si>
  <si>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</si>
  <si>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</si>
  <si>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</si>
  <si>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</si>
  <si>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</si>
  <si>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</si>
  <si>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</si>
  <si>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</si>
  <si>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</si>
  <si>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</si>
  <si>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</si>
  <si>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</si>
  <si>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</si>
  <si>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</si>
  <si>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</si>
  <si>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</si>
  <si>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</si>
  <si>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</si>
  <si>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</si>
  <si>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</si>
  <si>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</si>
  <si>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</si>
  <si>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</si>
  <si>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</si>
  <si>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</si>
  <si>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</si>
  <si>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</si>
  <si>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</si>
  <si>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</si>
  <si>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</si>
  <si>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</si>
  <si>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</si>
  <si>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</si>
  <si>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</si>
  <si>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</si>
  <si>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</si>
  <si>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</si>
  <si>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</si>
  <si>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</si>
  <si>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</si>
  <si>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</si>
  <si>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</si>
  <si>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</si>
  <si>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</si>
  <si>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</si>
  <si>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</si>
  <si>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</si>
  <si>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</si>
  <si>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</si>
  <si>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</si>
  <si>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</si>
  <si>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</si>
  <si>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</si>
  <si>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</si>
  <si>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</si>
  <si>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</si>
  <si>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</si>
  <si>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</si>
  <si>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</si>
  <si>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</si>
  <si>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</si>
  <si>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</si>
  <si>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</si>
  <si>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</si>
  <si>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</si>
  <si>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</si>
  <si>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</si>
  <si>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</si>
  <si>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</si>
  <si>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</si>
  <si>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</si>
  <si>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</si>
  <si>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</si>
  <si>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</si>
  <si>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</si>
  <si>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</si>
  <si>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</si>
  <si>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</si>
  <si>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</si>
  <si>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</si>
  <si>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</si>
  <si>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</si>
  <si>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</si>
  <si>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</si>
  <si>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</si>
  <si>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</si>
  <si>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</si>
  <si>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</si>
  <si>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</si>
  <si>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</si>
  <si>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</si>
  <si>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</si>
  <si>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</si>
  <si>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</si>
  <si>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</si>
  <si>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</si>
  <si>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</si>
  <si>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</si>
  <si>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</si>
  <si>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</si>
  <si>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</si>
  <si>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</si>
  <si>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</si>
  <si>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</si>
  <si>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</si>
  <si>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</si>
  <si>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</si>
  <si>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</si>
  <si>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</si>
  <si>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</si>
  <si>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</si>
  <si>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</si>
  <si>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</si>
  <si>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</si>
  <si>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</si>
  <si>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</si>
  <si>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</si>
  <si>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</si>
  <si>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</si>
  <si>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</si>
  <si>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</si>
  <si>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</si>
  <si>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</si>
  <si>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</si>
  <si>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</si>
  <si>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</si>
  <si>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</si>
  <si>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</si>
  <si>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</si>
  <si>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</si>
  <si>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</si>
  <si>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</si>
  <si>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</si>
  <si>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</si>
  <si>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</si>
  <si>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</si>
  <si>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</si>
  <si>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</si>
  <si>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</si>
  <si>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</si>
  <si>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</si>
  <si>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</si>
  <si>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</si>
  <si>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</si>
  <si>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</si>
  <si>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</si>
  <si>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</si>
  <si>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</si>
  <si>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</si>
  <si>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</si>
  <si>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</si>
  <si>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</si>
  <si>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</si>
  <si>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</si>
  <si>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</si>
  <si>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</si>
  <si>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</si>
  <si>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</si>
  <si>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</si>
  <si>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</si>
  <si>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</si>
  <si>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</si>
  <si>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</si>
  <si>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</si>
  <si>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</si>
  <si>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</si>
  <si>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</si>
  <si>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</si>
  <si>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</si>
  <si>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</si>
  <si>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</si>
  <si>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</si>
  <si>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</si>
  <si>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</si>
  <si>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</si>
  <si>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</si>
  <si>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</si>
  <si>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</si>
  <si>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</si>
  <si>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</si>
  <si>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</si>
  <si>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</si>
  <si>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</si>
  <si>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</si>
  <si>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</si>
  <si>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</si>
  <si>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</si>
  <si>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</si>
  <si>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</si>
  <si>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</si>
  <si>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</si>
  <si>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</si>
  <si>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</si>
  <si>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</si>
  <si>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</si>
  <si>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</si>
  <si>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</si>
  <si>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</si>
  <si>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</si>
  <si>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</si>
  <si>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</si>
  <si>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</si>
  <si>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</si>
  <si>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</si>
  <si>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</si>
  <si>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</si>
  <si>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</si>
  <si>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</si>
  <si>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</si>
  <si>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</si>
  <si>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</si>
  <si>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</si>
  <si>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</si>
  <si>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</si>
  <si>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</si>
  <si>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</si>
  <si>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</si>
  <si>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</si>
  <si>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</si>
  <si>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</si>
  <si>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</si>
  <si>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</si>
  <si>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</si>
  <si>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</si>
  <si>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</si>
  <si>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</si>
  <si>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</si>
  <si>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</si>
  <si>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</si>
  <si>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</si>
  <si>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</si>
  <si>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</si>
  <si>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</si>
  <si>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</si>
  <si>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</si>
  <si>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</si>
  <si>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</si>
  <si>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</si>
  <si>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</si>
  <si>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</si>
  <si>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</si>
  <si>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</si>
  <si>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</si>
  <si>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</si>
  <si>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</si>
  <si>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</si>
  <si>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</si>
  <si>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</si>
  <si>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</si>
  <si>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</si>
  <si>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</si>
  <si>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</si>
  <si>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</si>
  <si>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</si>
  <si>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</si>
  <si>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</si>
  <si>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</si>
  <si>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</si>
  <si>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</si>
  <si>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</si>
  <si>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</si>
  <si>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</si>
  <si>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</si>
  <si>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</si>
  <si>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</si>
  <si>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</si>
  <si>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</si>
  <si>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</si>
  <si>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</si>
  <si>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</si>
  <si>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</si>
  <si>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</si>
  <si>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</si>
  <si>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</si>
  <si>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</si>
  <si>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</si>
  <si>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</si>
  <si>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</si>
  <si>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</si>
  <si>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</si>
  <si>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</si>
  <si>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</si>
  <si>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</si>
  <si>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</si>
  <si>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</si>
  <si>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</si>
  <si>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</si>
  <si>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</si>
  <si>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</si>
  <si>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</si>
  <si>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</si>
  <si>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</si>
  <si>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</si>
  <si>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</si>
  <si>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</si>
  <si>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</si>
  <si>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</si>
  <si>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</si>
  <si>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</si>
  <si>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</si>
  <si>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</si>
  <si>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</si>
  <si>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</si>
  <si>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</si>
  <si>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</si>
  <si>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</si>
  <si>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</si>
  <si>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</si>
  <si>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</si>
  <si>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</si>
  <si>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</si>
  <si>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</si>
  <si>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</si>
  <si>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</si>
  <si>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</si>
  <si>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</si>
  <si>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</si>
  <si>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</si>
  <si>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</si>
  <si>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</si>
  <si>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</si>
  <si>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</si>
  <si>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</si>
  <si>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</si>
  <si>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</si>
  <si>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</si>
  <si>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</si>
  <si>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</si>
  <si>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</si>
  <si>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</si>
  <si>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</si>
  <si>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</si>
  <si>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</si>
  <si>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</si>
  <si>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</si>
  <si>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</si>
  <si>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</si>
  <si>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</si>
  <si>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</si>
  <si>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</si>
  <si>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</si>
  <si>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</si>
  <si>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</si>
  <si>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</si>
  <si>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</si>
  <si>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</si>
  <si>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</si>
  <si>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</si>
  <si>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</si>
  <si>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</si>
  <si>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</si>
  <si>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</si>
  <si>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</si>
  <si>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</si>
  <si>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</si>
  <si>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</si>
  <si>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</si>
  <si>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</si>
  <si>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</si>
  <si>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</si>
  <si>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</si>
  <si>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</si>
  <si>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</si>
  <si>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</si>
  <si>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</si>
  <si>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</si>
  <si>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</si>
  <si>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</si>
  <si>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</si>
  <si>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</si>
  <si>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</si>
  <si>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</si>
  <si>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</si>
  <si>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</si>
  <si>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</si>
  <si>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</si>
  <si>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</si>
  <si>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</si>
  <si>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</si>
  <si>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</si>
  <si>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</si>
  <si>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</si>
  <si>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</si>
  <si>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</si>
  <si>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</si>
  <si>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</si>
  <si>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</si>
  <si>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</si>
  <si>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</si>
  <si>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</si>
  <si>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</si>
  <si>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</si>
  <si>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</si>
  <si>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</si>
  <si>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</si>
  <si>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</si>
  <si>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</si>
  <si>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</si>
  <si>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</si>
  <si>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</si>
  <si>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</si>
  <si>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</si>
  <si>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</si>
  <si>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</si>
  <si>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</si>
  <si>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</si>
  <si>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</si>
  <si>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</si>
  <si>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</si>
  <si>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</si>
  <si>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</si>
  <si>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</si>
  <si>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</si>
  <si>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</si>
  <si>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</si>
  <si>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</si>
  <si>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</si>
  <si>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</si>
  <si>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</si>
  <si>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</si>
  <si>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</si>
  <si>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</si>
  <si>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</si>
  <si>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</si>
  <si>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</si>
  <si>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</si>
  <si>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</si>
  <si>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</si>
  <si>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</si>
  <si>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</si>
  <si>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</si>
  <si>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</si>
  <si>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</si>
  <si>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</si>
  <si>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</si>
  <si>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</si>
  <si>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</si>
  <si>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</si>
  <si>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</si>
  <si>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</si>
  <si>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</si>
  <si>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</si>
  <si>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</si>
  <si>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</si>
  <si>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</si>
  <si>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</si>
  <si>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</si>
  <si>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</si>
  <si>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</si>
  <si>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</si>
  <si>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</si>
  <si>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</si>
  <si>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</si>
  <si>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</si>
  <si>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</si>
  <si>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</si>
  <si>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</si>
  <si>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</si>
  <si>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</si>
  <si>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</si>
  <si>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</si>
  <si>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</si>
  <si>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</si>
  <si>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</si>
  <si>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</si>
  <si>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</si>
  <si>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</si>
  <si>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</si>
  <si>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</si>
  <si>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</si>
  <si>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</si>
  <si>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</si>
  <si>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</si>
  <si>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</si>
  <si>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</si>
  <si>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</si>
  <si>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</si>
  <si>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</si>
  <si>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</si>
  <si>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</si>
  <si>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</si>
  <si>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</si>
  <si>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</si>
  <si>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</si>
  <si>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</si>
  <si>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</si>
  <si>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</si>
  <si>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</si>
  <si>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</si>
  <si>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</si>
  <si>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</si>
  <si>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</si>
  <si>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</si>
  <si>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</si>
  <si>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</si>
  <si>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</si>
  <si>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</si>
  <si>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</si>
  <si>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</si>
  <si>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</si>
  <si>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</si>
  <si>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</si>
  <si>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</si>
  <si>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</si>
  <si>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</si>
  <si>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</si>
  <si>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</si>
  <si>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</si>
  <si>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</si>
  <si>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</si>
  <si>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</si>
  <si>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</si>
  <si>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</si>
  <si>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</si>
  <si>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</si>
  <si>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</si>
  <si>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</si>
  <si>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</si>
  <si>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</si>
  <si>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</si>
  <si>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</si>
  <si>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</si>
  <si>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</si>
  <si>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</si>
  <si>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</si>
  <si>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</si>
  <si>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</si>
  <si>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</si>
  <si>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</si>
  <si>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</si>
  <si>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</si>
  <si>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</si>
  <si>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</si>
  <si>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</si>
  <si>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</si>
  <si>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</si>
  <si>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</si>
  <si>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</si>
  <si>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</si>
  <si>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</si>
  <si>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</si>
  <si>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</si>
  <si>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</si>
  <si>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</si>
  <si>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</si>
  <si>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</si>
  <si>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</si>
  <si>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</si>
  <si>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</si>
  <si>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</si>
  <si>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</si>
  <si>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</si>
  <si>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</si>
  <si>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</si>
  <si>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</si>
  <si>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</si>
  <si>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</si>
  <si>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</si>
  <si>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</si>
  <si>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</si>
  <si>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</si>
  <si>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</si>
  <si>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</si>
  <si>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</si>
  <si>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</si>
  <si>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</si>
  <si>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</si>
  <si>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</si>
  <si>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</si>
  <si>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</si>
  <si>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</si>
  <si>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</si>
  <si>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</si>
  <si>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</si>
  <si>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</si>
  <si>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</si>
  <si>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</si>
  <si>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</si>
  <si>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</si>
  <si>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</si>
  <si>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</si>
  <si>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</si>
  <si>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</si>
  <si>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</si>
  <si>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</si>
  <si>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</si>
  <si>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</si>
  <si>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</si>
  <si>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</si>
  <si>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</si>
  <si>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</si>
  <si>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</si>
  <si>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</si>
  <si>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</si>
  <si>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</si>
  <si>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</si>
  <si>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</si>
  <si>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</si>
  <si>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</si>
  <si>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</si>
  <si>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</si>
  <si>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</si>
  <si>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</si>
  <si>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</si>
  <si>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</si>
  <si>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</si>
  <si>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</si>
  <si>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</si>
  <si>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</si>
  <si>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</si>
  <si>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</si>
  <si>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</si>
  <si>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</si>
  <si>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</si>
  <si>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</si>
  <si>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</si>
  <si>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</si>
  <si>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</si>
  <si>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</si>
  <si>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</si>
  <si>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</si>
  <si>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</si>
  <si>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</si>
  <si>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</si>
  <si>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</si>
  <si>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</si>
  <si>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</si>
  <si>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</si>
  <si>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</si>
  <si>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</si>
  <si>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</si>
  <si>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</si>
  <si>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</si>
  <si>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</si>
  <si>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</si>
  <si>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</si>
  <si>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</si>
  <si>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</si>
  <si>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</si>
  <si>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</si>
  <si>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</si>
  <si>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</si>
  <si>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</si>
  <si>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</si>
  <si>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</si>
  <si>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</si>
  <si>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</si>
  <si>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</si>
  <si>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</si>
  <si>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</si>
  <si>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</si>
  <si>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</si>
  <si>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</si>
  <si>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</si>
  <si>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</si>
  <si>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</si>
  <si>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</si>
  <si>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</si>
  <si>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</si>
  <si>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</si>
  <si>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</si>
  <si>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</si>
  <si>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</si>
  <si>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</si>
  <si>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</si>
  <si>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</si>
  <si>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</si>
  <si>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</si>
  <si>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</si>
  <si>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</si>
  <si>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</si>
  <si>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</si>
  <si>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</si>
  <si>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</si>
  <si>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</si>
  <si>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</si>
  <si>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</si>
  <si>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</si>
  <si>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</si>
  <si>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</si>
  <si>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</si>
  <si>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</si>
  <si>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</si>
  <si>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</si>
  <si>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</si>
  <si>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</si>
  <si>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</si>
  <si>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</si>
  <si>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</si>
  <si>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</si>
  <si>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</si>
  <si>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</si>
  <si>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</si>
  <si>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</si>
  <si>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</si>
  <si>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</si>
  <si>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</si>
  <si>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</si>
  <si>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</si>
  <si>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</si>
  <si>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</si>
  <si>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</si>
  <si>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</si>
  <si>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</si>
  <si>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</si>
  <si>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</si>
  <si>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</si>
  <si>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</si>
  <si>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</si>
  <si>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</si>
  <si>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</si>
  <si>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</si>
  <si>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</si>
  <si>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</si>
  <si>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</si>
  <si>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</si>
  <si>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</si>
  <si>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</si>
  <si>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</si>
  <si>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</si>
  <si>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</si>
  <si>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</si>
  <si>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</si>
  <si>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</si>
  <si>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</si>
  <si>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</si>
  <si>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</si>
  <si>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</si>
  <si>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</si>
  <si>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</si>
  <si>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</si>
  <si>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</si>
  <si>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</si>
  <si>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</si>
  <si>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</si>
  <si>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</si>
  <si>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</si>
  <si>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</si>
  <si>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</si>
  <si>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</si>
  <si>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</si>
  <si>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</si>
  <si>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</si>
  <si>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</si>
  <si>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</si>
  <si>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</si>
  <si>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</si>
  <si>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</si>
  <si>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</si>
  <si>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</si>
  <si>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</si>
  <si>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</si>
  <si>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</si>
  <si>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</si>
  <si>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</si>
  <si>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</si>
  <si>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</si>
  <si>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</si>
  <si>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</si>
  <si>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</si>
  <si>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</si>
  <si>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</si>
  <si>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</si>
  <si>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</si>
  <si>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</si>
  <si>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</si>
  <si>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</si>
  <si>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</si>
  <si>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</si>
  <si>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</si>
  <si>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</si>
  <si>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</si>
  <si>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</si>
  <si>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</si>
  <si>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</si>
  <si>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</si>
  <si>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</si>
  <si>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</si>
  <si>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</si>
  <si>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</si>
  <si>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</si>
  <si>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</si>
  <si>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</si>
  <si>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</si>
  <si>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</si>
  <si>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</si>
  <si>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</si>
  <si>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</si>
  <si>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</si>
  <si>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</si>
  <si>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</si>
  <si>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</si>
  <si>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</si>
  <si>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</si>
  <si>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</si>
  <si>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</si>
  <si>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</si>
  <si>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</si>
  <si>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</si>
  <si>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</si>
  <si>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</si>
  <si>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</si>
  <si>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</si>
  <si>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</si>
  <si>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</si>
  <si>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</si>
  <si>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</si>
  <si>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</si>
  <si>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</si>
  <si>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</si>
  <si>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</si>
  <si>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</si>
  <si>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</si>
  <si>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</si>
  <si>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</si>
  <si>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</si>
  <si>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</si>
  <si>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</si>
  <si>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</si>
  <si>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</si>
  <si>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</si>
  <si>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</si>
  <si>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</si>
  <si>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</si>
  <si>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</si>
  <si>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</si>
  <si>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</si>
  <si>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</si>
  <si>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</si>
  <si>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</si>
  <si>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</si>
  <si>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</si>
  <si>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</si>
  <si>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</si>
  <si>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</si>
  <si>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</si>
  <si>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</si>
  <si>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</si>
  <si>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</si>
  <si>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</si>
  <si>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</si>
  <si>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</si>
  <si>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</si>
  <si>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</si>
  <si>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</si>
  <si>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</si>
  <si>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</si>
  <si>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</si>
  <si>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</si>
  <si>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</si>
  <si>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</si>
  <si>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</si>
  <si>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</si>
  <si>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</si>
  <si>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</si>
  <si>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</si>
  <si>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</si>
  <si>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</si>
  <si>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</si>
  <si>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</si>
  <si>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</si>
  <si>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</si>
  <si>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</si>
  <si>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</si>
  <si>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</si>
  <si>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</si>
  <si>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</si>
  <si>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</si>
  <si>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</si>
  <si>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</si>
  <si>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</si>
  <si>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</si>
  <si>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</si>
  <si>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</si>
  <si>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</si>
  <si>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</si>
  <si>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</si>
  <si>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</si>
  <si>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</si>
  <si>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</si>
  <si>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</si>
  <si>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</si>
  <si>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</si>
  <si>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</si>
  <si>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</si>
  <si>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</si>
  <si>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</si>
  <si>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</si>
  <si>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</si>
  <si>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</si>
  <si>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</si>
  <si>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</si>
  <si>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</si>
  <si>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</si>
  <si>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</si>
  <si>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</si>
  <si>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</si>
  <si>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</si>
  <si>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</si>
  <si>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</si>
  <si>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</si>
  <si>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</si>
  <si>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</si>
  <si>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</si>
  <si>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</si>
  <si>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</si>
  <si>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</si>
  <si>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</si>
  <si>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</si>
  <si>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</si>
  <si>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</si>
  <si>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</si>
  <si>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</si>
  <si>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</si>
  <si>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</si>
  <si>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</si>
  <si>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</si>
  <si>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</si>
  <si>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</si>
  <si>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</si>
  <si>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</si>
  <si>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</si>
  <si>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</si>
  <si>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</si>
  <si>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</si>
  <si>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</si>
  <si>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</si>
  <si>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</si>
  <si>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</si>
  <si>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</si>
  <si>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</si>
  <si>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</si>
  <si>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</si>
  <si>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</si>
  <si>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</si>
  <si>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</si>
  <si>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</si>
  <si>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</si>
  <si>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</si>
  <si>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</si>
  <si>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</si>
  <si>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</si>
  <si>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</si>
  <si>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</si>
  <si>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</si>
  <si>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</si>
  <si>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</si>
  <si>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</si>
  <si>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</si>
  <si>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</si>
  <si>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</si>
  <si>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</si>
  <si>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</si>
  <si>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</si>
  <si>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</si>
  <si>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</si>
  <si>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</si>
  <si>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</si>
  <si>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</si>
  <si>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</si>
  <si>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</si>
  <si>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</si>
  <si>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</si>
  <si>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</si>
  <si>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</si>
  <si>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</si>
  <si>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</si>
  <si>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</si>
  <si>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</si>
  <si>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</si>
  <si>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</si>
  <si>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</si>
  <si>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</si>
  <si>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</si>
  <si>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</si>
  <si>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</si>
  <si>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</si>
  <si>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</si>
  <si>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</si>
  <si>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</si>
  <si>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</si>
  <si>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</si>
  <si>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</si>
  <si>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</si>
  <si>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</si>
  <si>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</si>
  <si>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</si>
  <si>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</si>
  <si>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</si>
  <si>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</si>
  <si>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</si>
  <si>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</si>
  <si>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</si>
  <si>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</si>
  <si>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</si>
  <si>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</si>
  <si>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</si>
  <si>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</si>
  <si>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</si>
  <si>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</si>
  <si>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</si>
  <si>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</si>
  <si>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</si>
  <si>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</si>
  <si>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</si>
  <si>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</si>
  <si>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</si>
  <si>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</si>
  <si>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</si>
  <si>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</si>
  <si>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</si>
  <si>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</si>
  <si>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</si>
  <si>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</si>
  <si>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</si>
  <si>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</si>
  <si>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</si>
  <si>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</si>
  <si>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</si>
  <si>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</si>
  <si>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</si>
  <si>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</si>
  <si>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</si>
  <si>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</si>
  <si>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</si>
  <si>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</si>
  <si>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</si>
  <si>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</si>
  <si>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</si>
  <si>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</si>
  <si>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</si>
  <si>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</si>
  <si>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</si>
  <si>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</si>
  <si>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</si>
  <si>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</si>
  <si>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</si>
  <si>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</si>
  <si>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</si>
  <si>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</si>
  <si>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</si>
  <si>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</si>
  <si>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</si>
  <si>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</si>
  <si>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</si>
  <si>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</si>
  <si>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</si>
  <si>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</si>
  <si>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</si>
  <si>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</si>
  <si>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</si>
  <si>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</si>
  <si>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</si>
  <si>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</si>
  <si>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</si>
  <si>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</si>
  <si>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</si>
  <si>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</si>
  <si>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</si>
  <si>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</si>
  <si>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</si>
  <si>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</si>
  <si>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</si>
  <si>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</si>
  <si>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</si>
  <si>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</si>
  <si>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</si>
  <si>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</si>
  <si>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</si>
  <si>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</si>
  <si>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</si>
  <si>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</si>
  <si>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</si>
  <si>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</si>
  <si>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</si>
  <si>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</si>
  <si>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</si>
  <si>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</si>
  <si>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</si>
  <si>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</si>
  <si>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</si>
  <si>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</si>
  <si>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</si>
  <si>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</si>
  <si>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</si>
  <si>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</si>
  <si>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</si>
  <si>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</si>
  <si>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</si>
  <si>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</si>
  <si>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</si>
  <si>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</si>
  <si>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</si>
  <si>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</si>
  <si>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</si>
  <si>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</si>
  <si>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</si>
  <si>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</si>
  <si>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</si>
  <si>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</si>
  <si>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</si>
  <si>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</si>
  <si>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</si>
  <si>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</si>
  <si>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</si>
  <si>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</si>
  <si>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</si>
  <si>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</si>
  <si>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</si>
  <si>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</si>
  <si>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</si>
  <si>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</si>
  <si>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</si>
  <si>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</si>
  <si>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</si>
  <si>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</si>
  <si>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</si>
  <si>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</si>
  <si>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</si>
  <si>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</si>
  <si>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</si>
  <si>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</si>
  <si>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</si>
  <si>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</si>
  <si>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</si>
  <si>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</si>
  <si>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</si>
  <si>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</si>
  <si>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</si>
  <si>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</si>
  <si>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</si>
  <si>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</si>
  <si>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</si>
  <si>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</si>
  <si>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</si>
  <si>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</si>
  <si>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</si>
  <si>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</si>
  <si>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</si>
  <si>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</si>
  <si>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</si>
  <si>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</si>
  <si>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</si>
  <si>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</si>
  <si>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</si>
  <si>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</si>
  <si>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</si>
  <si>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</si>
  <si>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</si>
  <si>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</si>
  <si>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</si>
  <si>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</si>
  <si>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</si>
  <si>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</si>
  <si>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</si>
  <si>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</si>
  <si>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</si>
  <si>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</si>
  <si>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</si>
  <si>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</si>
  <si>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</si>
  <si>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</si>
  <si>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</si>
  <si>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</si>
  <si>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</si>
  <si>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</si>
  <si>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</si>
  <si>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</si>
  <si>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</si>
  <si>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</si>
  <si>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</si>
  <si>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</si>
  <si>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</si>
  <si>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</si>
  <si>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</si>
  <si>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</si>
  <si>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</si>
  <si>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</si>
  <si>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</si>
  <si>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</si>
  <si>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</si>
  <si>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</si>
  <si>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</si>
  <si>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</si>
  <si>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</si>
  <si>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</si>
  <si>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</si>
  <si>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</si>
  <si>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</si>
  <si>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</si>
  <si>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</si>
  <si>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</si>
  <si>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</si>
  <si>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</si>
  <si>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</si>
  <si>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</si>
  <si>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</si>
  <si>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</si>
  <si>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</si>
  <si>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</si>
  <si>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</si>
  <si>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</si>
  <si>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</si>
  <si>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</si>
  <si>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</si>
  <si>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</si>
  <si>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</si>
  <si>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</si>
  <si>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</si>
  <si>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</si>
  <si>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</si>
  <si>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</si>
  <si>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</si>
  <si>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</si>
  <si>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</si>
  <si>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</si>
  <si>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</si>
  <si>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</si>
  <si>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</si>
  <si>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</si>
  <si>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</si>
  <si>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</si>
  <si>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</si>
  <si>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</si>
  <si>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</si>
  <si>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</si>
  <si>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</si>
  <si>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</si>
  <si>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</si>
  <si>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</si>
  <si>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</si>
  <si>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</si>
  <si>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</si>
  <si>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</si>
  <si>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</si>
  <si>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</si>
  <si>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</si>
  <si>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</si>
  <si>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</si>
  <si>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</si>
  <si>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</si>
  <si>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</si>
  <si>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</si>
  <si>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</si>
  <si>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</si>
  <si>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</si>
  <si>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</si>
  <si>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</si>
  <si>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</si>
  <si>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</si>
  <si>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</si>
  <si>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</si>
  <si>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</si>
  <si>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</si>
  <si>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</si>
  <si>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</si>
  <si>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</si>
  <si>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</si>
  <si>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</si>
  <si>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</si>
  <si>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</si>
  <si>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</si>
  <si>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</si>
  <si>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</si>
  <si>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</si>
  <si>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</si>
  <si>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</si>
  <si>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</si>
  <si>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</si>
  <si>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</si>
  <si>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</si>
  <si>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</si>
  <si>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</si>
  <si>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</si>
  <si>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</si>
  <si>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</si>
  <si>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</si>
  <si>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</si>
  <si>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</si>
  <si>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</si>
  <si>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</si>
  <si>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</si>
  <si>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</si>
  <si>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</si>
  <si>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</si>
  <si>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</si>
  <si>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</si>
  <si>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</si>
  <si>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</si>
  <si>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</si>
  <si>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</si>
  <si>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</si>
  <si>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</si>
  <si>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</si>
  <si>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</si>
  <si>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</si>
  <si>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</si>
  <si>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</si>
  <si>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</si>
  <si>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</si>
  <si>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</si>
  <si>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</si>
  <si>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</si>
  <si>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</si>
  <si>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</si>
  <si>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</si>
  <si>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</si>
  <si>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</si>
  <si>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</si>
  <si>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</si>
  <si>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</si>
  <si>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</si>
  <si>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</si>
  <si>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</si>
  <si>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</si>
  <si>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</si>
  <si>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</si>
  <si>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</si>
  <si>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</si>
  <si>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</si>
  <si>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</si>
  <si>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</si>
  <si>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</si>
  <si>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</si>
  <si>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</si>
  <si>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</si>
  <si>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</si>
  <si>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</si>
  <si>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</si>
  <si>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</si>
  <si>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</si>
  <si>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</si>
  <si>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</si>
  <si>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</si>
  <si>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</si>
  <si>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</si>
  <si>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</si>
  <si>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</si>
  <si>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</si>
  <si>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</si>
  <si>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</si>
  <si>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</si>
  <si>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</si>
  <si>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</si>
  <si>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</si>
  <si>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</si>
  <si>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</si>
  <si>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</si>
  <si>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</si>
  <si>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</si>
  <si>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</si>
  <si>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</si>
  <si>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</si>
  <si>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</si>
  <si>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</si>
  <si>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</si>
  <si>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</si>
  <si>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</si>
  <si>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</si>
  <si>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</si>
  <si>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</si>
  <si>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</si>
  <si>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</si>
  <si>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</si>
  <si>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</si>
  <si>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</si>
  <si>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</si>
  <si>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</si>
  <si>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</si>
  <si>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</si>
  <si>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</si>
  <si>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</si>
  <si>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</si>
  <si>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</si>
  <si>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</si>
  <si>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</si>
  <si>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</si>
  <si>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</si>
  <si>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</si>
  <si>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</si>
  <si>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</si>
  <si>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</si>
  <si>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</si>
  <si>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</si>
  <si>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</si>
  <si>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</si>
  <si>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</si>
  <si>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</si>
  <si>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</si>
  <si>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</si>
  <si>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</si>
  <si>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</si>
  <si>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</si>
  <si>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</si>
  <si>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</si>
  <si>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</si>
  <si>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</si>
  <si>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</si>
  <si>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</si>
  <si>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</si>
  <si>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</si>
  <si>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</si>
  <si>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</si>
  <si>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</si>
  <si>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</si>
  <si>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</si>
  <si>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</si>
  <si>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</si>
  <si>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</si>
  <si>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</si>
  <si>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</si>
  <si>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</si>
  <si>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</si>
  <si>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</si>
  <si>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</si>
  <si>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</si>
  <si>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</si>
  <si>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</si>
  <si>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</si>
  <si>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</si>
  <si>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</si>
  <si>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</si>
  <si>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</si>
  <si>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</si>
  <si>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</si>
  <si>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</si>
  <si>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</si>
  <si>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</si>
  <si>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</si>
  <si>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</si>
  <si>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</si>
  <si>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</si>
  <si>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</si>
  <si>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</si>
  <si>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</si>
  <si>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</si>
  <si>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</si>
  <si>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</si>
  <si>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</si>
  <si>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</si>
  <si>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</si>
  <si>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</si>
  <si>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</si>
  <si>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</si>
  <si>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</si>
  <si>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</si>
  <si>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</si>
  <si>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</si>
  <si>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</si>
  <si>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</si>
  <si>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</si>
  <si>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</si>
  <si>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</si>
  <si>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</si>
  <si>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</si>
  <si>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</si>
  <si>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</si>
  <si>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</si>
  <si>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</si>
  <si>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</si>
  <si>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</si>
  <si>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</si>
  <si>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</si>
  <si>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</si>
  <si>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</si>
  <si>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</si>
  <si>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</si>
  <si>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</si>
  <si>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</si>
  <si>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</si>
  <si>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</si>
  <si>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</si>
  <si>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</si>
  <si>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</si>
  <si>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</si>
  <si>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</si>
  <si>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</si>
  <si>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</si>
  <si>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</si>
  <si>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</si>
  <si>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</si>
  <si>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</si>
  <si>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</si>
  <si>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</si>
  <si>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</si>
  <si>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</si>
  <si>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</si>
  <si>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</si>
  <si>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</si>
  <si>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</si>
  <si>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</si>
  <si>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</si>
  <si>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</si>
  <si>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</si>
  <si>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</si>
  <si>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</si>
  <si>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</si>
  <si>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</si>
  <si>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</si>
  <si>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</si>
  <si>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</si>
  <si>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</si>
  <si>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</si>
  <si>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</si>
  <si>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</si>
  <si>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</si>
  <si>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</si>
  <si>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</si>
  <si>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</si>
  <si>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</si>
  <si>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</si>
  <si>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</si>
  <si>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</si>
  <si>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</si>
  <si>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</si>
  <si>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</si>
  <si>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</si>
  <si>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</si>
  <si>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</si>
  <si>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</si>
  <si>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</si>
  <si>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</si>
  <si>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</si>
  <si>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</si>
  <si>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</si>
  <si>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</si>
  <si>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</si>
  <si>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</si>
  <si>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</si>
  <si>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</si>
  <si>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</si>
  <si>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</si>
  <si>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</si>
  <si>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</si>
  <si>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</si>
  <si>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</si>
  <si>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</si>
  <si>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</si>
  <si>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</si>
  <si>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</si>
  <si>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</si>
  <si>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</si>
  <si>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</si>
  <si>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</si>
  <si>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</si>
  <si>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</si>
  <si>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</si>
  <si>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</si>
  <si>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</si>
  <si>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</si>
  <si>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</si>
  <si>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</si>
  <si>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</si>
  <si>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</si>
  <si>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</si>
  <si>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</si>
  <si>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</si>
  <si>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</si>
  <si>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</si>
  <si>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</si>
  <si>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</si>
  <si>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</si>
  <si>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</si>
  <si>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</si>
  <si>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</si>
  <si>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</si>
  <si>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</si>
  <si>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</si>
  <si>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</si>
  <si>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</si>
  <si>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</si>
  <si>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</si>
  <si>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</si>
  <si>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</si>
  <si>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</si>
  <si>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</si>
  <si>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</si>
  <si>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</si>
  <si>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</si>
  <si>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</si>
  <si>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</si>
  <si>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</si>
  <si>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</si>
  <si>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</si>
  <si>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</si>
  <si>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</si>
  <si>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</si>
  <si>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</si>
  <si>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</si>
  <si>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</si>
  <si>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</si>
  <si>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</si>
  <si>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</si>
  <si>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</si>
  <si>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</si>
  <si>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</si>
  <si>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</si>
  <si>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</si>
  <si>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</si>
  <si>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</si>
  <si>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</si>
  <si>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</si>
  <si>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</si>
  <si>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</si>
  <si>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</si>
  <si>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</si>
  <si>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</si>
  <si>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</si>
  <si>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</si>
  <si>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</si>
  <si>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</si>
  <si>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</si>
  <si>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</si>
  <si>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</si>
  <si>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</si>
  <si>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</si>
  <si>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</si>
  <si>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</si>
  <si>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</si>
  <si>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</si>
  <si>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</si>
  <si>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</si>
  <si>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</si>
  <si>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</si>
  <si>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</si>
  <si>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</si>
  <si>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</si>
  <si>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</si>
  <si>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</si>
  <si>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</si>
  <si>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</si>
  <si>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</si>
  <si>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</si>
  <si>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</si>
  <si>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</si>
  <si>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</si>
  <si>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</si>
  <si>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</si>
  <si>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</si>
  <si>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</si>
  <si>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</si>
  <si>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</si>
  <si>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</si>
  <si>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</si>
  <si>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</si>
  <si>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</si>
  <si>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</si>
  <si>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</si>
  <si>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</si>
  <si>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</si>
  <si>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</si>
  <si>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</si>
  <si>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</si>
  <si>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</si>
  <si>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</si>
  <si>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</si>
  <si>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</si>
  <si>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</si>
  <si>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</si>
  <si>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</si>
  <si>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</si>
  <si>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</si>
  <si>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</si>
  <si>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</si>
  <si>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</si>
  <si>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</si>
  <si>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</si>
  <si>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</si>
  <si>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</si>
  <si>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</si>
  <si>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</si>
  <si>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</si>
  <si>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</si>
  <si>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</si>
  <si>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</si>
  <si>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</si>
  <si>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</si>
  <si>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</si>
  <si>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</si>
  <si>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</si>
  <si>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</si>
  <si>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</si>
  <si>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</si>
  <si>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</si>
  <si>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</si>
  <si>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</si>
  <si>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</si>
  <si>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</si>
  <si>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</si>
  <si>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</si>
  <si>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</si>
  <si>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</si>
  <si>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</si>
  <si>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</si>
  <si>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</si>
  <si>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</si>
  <si>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</si>
  <si>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</si>
  <si>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</si>
  <si>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</si>
  <si>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</si>
  <si>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</si>
  <si>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</si>
  <si>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</si>
  <si>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</si>
  <si>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</si>
  <si>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</si>
  <si>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</si>
  <si>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</si>
  <si>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</si>
  <si>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</si>
  <si>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</si>
  <si>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</si>
  <si>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</si>
  <si>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</si>
  <si>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</si>
  <si>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</si>
  <si>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</si>
  <si>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</si>
  <si>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</si>
  <si>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</si>
  <si>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</si>
  <si>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</si>
  <si>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</si>
  <si>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</si>
  <si>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</si>
  <si>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</si>
  <si>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</si>
  <si>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</si>
  <si>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</si>
  <si>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</si>
  <si>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</si>
  <si>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</si>
  <si>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</si>
  <si>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</si>
  <si>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</si>
  <si>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</si>
  <si>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</si>
  <si>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</si>
  <si>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</si>
  <si>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</si>
  <si>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</si>
  <si>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</si>
  <si>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</si>
  <si>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</si>
  <si>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</si>
  <si>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</si>
  <si>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</si>
  <si>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</si>
  <si>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</si>
  <si>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</si>
  <si>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</si>
  <si>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</si>
  <si>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</si>
  <si>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</si>
  <si>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</si>
  <si>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</si>
  <si>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</si>
  <si>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</si>
  <si>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</si>
  <si>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</si>
  <si>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</si>
  <si>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</si>
  <si>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</si>
  <si>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</si>
  <si>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</si>
  <si>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</si>
  <si>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</si>
  <si>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</si>
  <si>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</si>
  <si>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</si>
  <si>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</si>
  <si>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</si>
  <si>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</si>
  <si>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</si>
  <si>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</si>
  <si>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</si>
  <si>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</si>
  <si>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</si>
  <si>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</si>
  <si>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</si>
  <si>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</si>
  <si>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</si>
  <si>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</si>
  <si>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</si>
  <si>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</si>
  <si>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</si>
  <si>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</si>
  <si>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</si>
  <si>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</si>
  <si>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</si>
  <si>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</si>
  <si>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</si>
  <si>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</si>
  <si>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</si>
  <si>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</si>
  <si>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</si>
  <si>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</si>
  <si>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</si>
  <si>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</si>
  <si>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</si>
  <si>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</si>
  <si>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</si>
  <si>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</si>
  <si>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</si>
  <si>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</si>
  <si>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</si>
  <si>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</si>
  <si>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</si>
  <si>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</si>
  <si>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</si>
  <si>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</si>
  <si>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</si>
  <si>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</si>
  <si>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</si>
  <si>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</si>
  <si>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</si>
  <si>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</si>
  <si>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</si>
  <si>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</si>
  <si>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</si>
  <si>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</si>
  <si>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</si>
  <si>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</si>
  <si>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</si>
  <si>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</si>
  <si>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</si>
  <si>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</si>
  <si>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</si>
  <si>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</si>
  <si>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</si>
  <si>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</si>
  <si>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</si>
  <si>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</si>
  <si>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</si>
  <si>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</si>
  <si>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</si>
  <si>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</si>
  <si>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</si>
  <si>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</si>
  <si>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</si>
  <si>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</si>
  <si>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</si>
  <si>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</si>
  <si>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</si>
  <si>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</si>
  <si>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</si>
  <si>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</si>
  <si>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</si>
  <si>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</si>
  <si>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</si>
  <si>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</si>
  <si>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</si>
  <si>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</si>
  <si>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</si>
  <si>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</si>
  <si>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</si>
  <si>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</si>
  <si>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</si>
  <si>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</si>
  <si>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</si>
  <si>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</si>
  <si>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</si>
  <si>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</si>
  <si>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</si>
  <si>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</si>
  <si>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</si>
  <si>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</si>
  <si>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</si>
  <si>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</si>
  <si>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</si>
  <si>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</si>
  <si>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</si>
  <si>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</si>
  <si>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</si>
  <si>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</si>
  <si>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</si>
  <si>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</si>
  <si>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</si>
  <si>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</si>
  <si>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</si>
  <si>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</si>
  <si>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</si>
  <si>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</si>
  <si>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</si>
  <si>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</si>
  <si>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</si>
  <si>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</si>
  <si>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</si>
  <si>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</si>
  <si>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</si>
  <si>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</si>
  <si>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</si>
  <si>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</si>
  <si>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</si>
  <si>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</si>
  <si>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</si>
  <si>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</si>
  <si>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</si>
  <si>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</si>
  <si>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</si>
  <si>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</si>
  <si>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</si>
  <si>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</si>
  <si>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</si>
  <si>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</si>
  <si>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</si>
  <si>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</si>
  <si>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</si>
  <si>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</si>
  <si>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</si>
  <si>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</si>
  <si>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</si>
  <si>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</si>
  <si>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</si>
  <si>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</si>
  <si>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</si>
  <si>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</si>
  <si>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</si>
  <si>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</si>
  <si>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</si>
  <si>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</si>
  <si>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</si>
  <si>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</si>
  <si>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</si>
  <si>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</si>
  <si>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</si>
  <si>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</si>
  <si>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</si>
  <si>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</si>
  <si>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</si>
  <si>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</si>
  <si>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</si>
  <si>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</si>
  <si>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</si>
  <si>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</si>
  <si>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</si>
  <si>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</si>
  <si>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</si>
  <si>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</si>
  <si>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</si>
  <si>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</si>
  <si>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</si>
  <si>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</si>
  <si>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</si>
  <si>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</si>
  <si>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</si>
  <si>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</si>
  <si>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</si>
  <si>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</si>
  <si>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</si>
  <si>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</si>
  <si>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</si>
  <si>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</si>
  <si>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</si>
  <si>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</si>
  <si>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</si>
  <si>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</si>
  <si>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</si>
  <si>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</si>
  <si>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</si>
  <si>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</si>
  <si>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</si>
  <si>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</si>
  <si>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</si>
  <si>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</si>
  <si>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</si>
  <si>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</si>
  <si>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</si>
  <si>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</si>
  <si>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</si>
  <si>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</si>
  <si>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</si>
  <si>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</si>
  <si>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</si>
  <si>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</si>
  <si>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</si>
  <si>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</si>
  <si>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</si>
  <si>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</si>
  <si>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</si>
  <si>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</si>
  <si>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</si>
  <si>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</si>
  <si>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</si>
  <si>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</si>
  <si>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</si>
  <si>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</si>
  <si>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</si>
  <si>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</si>
  <si>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</si>
  <si>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</si>
  <si>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</si>
  <si>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</si>
  <si>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</si>
  <si>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</si>
  <si>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</si>
  <si>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</si>
  <si>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</si>
  <si>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</si>
  <si>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</si>
  <si>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</si>
  <si>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</si>
  <si>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</si>
  <si>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</si>
  <si>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</si>
  <si>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</si>
  <si>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</si>
  <si>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</si>
  <si>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</si>
  <si>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</si>
  <si>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</si>
  <si>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</si>
  <si>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</si>
  <si>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</si>
  <si>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</si>
  <si>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</si>
  <si>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</si>
  <si>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</si>
  <si>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</si>
  <si>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</si>
  <si>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</si>
  <si>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</si>
  <si>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</si>
  <si>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</si>
  <si>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</si>
  <si>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</si>
  <si>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</si>
  <si>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</si>
  <si>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</si>
  <si>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</si>
  <si>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</si>
  <si>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</si>
  <si>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</si>
  <si>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</si>
  <si>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</si>
  <si>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</si>
  <si>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</si>
  <si>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</si>
  <si>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</si>
  <si>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</si>
  <si>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</si>
  <si>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</si>
  <si>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</si>
  <si>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</si>
  <si>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</si>
  <si>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</si>
  <si>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</si>
  <si>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</si>
  <si>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</si>
  <si>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</si>
  <si>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</si>
  <si>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</si>
  <si>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</si>
  <si>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</si>
  <si>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</si>
  <si>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</si>
  <si>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</si>
  <si>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</si>
  <si>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</si>
  <si>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</si>
  <si>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</si>
  <si>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</si>
  <si>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</si>
  <si>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</si>
  <si>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</si>
  <si>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</si>
  <si>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</si>
  <si>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</si>
  <si>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</si>
  <si>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</si>
  <si>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</si>
  <si>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</si>
  <si>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</si>
  <si>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</si>
  <si>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</si>
  <si>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</si>
  <si>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</si>
  <si>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</si>
  <si>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</si>
  <si>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</si>
  <si>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</si>
  <si>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</si>
  <si>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</si>
  <si>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</si>
  <si>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</si>
  <si>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</si>
  <si>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</si>
  <si>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</si>
  <si>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</si>
  <si>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</si>
  <si>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</si>
  <si>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</si>
  <si>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</si>
  <si>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</si>
  <si>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</si>
  <si>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</si>
  <si>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</si>
  <si>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</si>
  <si>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</si>
  <si>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</si>
  <si>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</si>
  <si>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</si>
  <si>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</si>
  <si>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</si>
  <si>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</si>
  <si>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</si>
  <si>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</si>
  <si>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</si>
  <si>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</si>
  <si>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</si>
  <si>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</si>
  <si>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</si>
  <si>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</si>
  <si>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</si>
  <si>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</si>
  <si>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</si>
  <si>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</si>
  <si>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</si>
  <si>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</si>
  <si>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</si>
  <si>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</si>
  <si>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</si>
  <si>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</si>
  <si>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</si>
  <si>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</si>
  <si>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</si>
  <si>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</si>
  <si>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</si>
  <si>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</si>
  <si>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</si>
  <si>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</si>
  <si>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</si>
  <si>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</si>
  <si>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</si>
  <si>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</si>
  <si>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</si>
  <si>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</si>
  <si>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</si>
  <si>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</si>
  <si>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</si>
  <si>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</si>
  <si>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</si>
  <si>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</si>
  <si>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</si>
  <si>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</si>
  <si>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</si>
  <si>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</si>
  <si>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</si>
  <si>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</si>
  <si>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</si>
  <si>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</si>
  <si>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</si>
  <si>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</si>
  <si>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</si>
  <si>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</si>
  <si>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</si>
  <si>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</si>
  <si>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</si>
  <si>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</si>
  <si>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</si>
  <si>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</si>
  <si>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</si>
  <si>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</si>
  <si>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</si>
  <si>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</si>
  <si>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</si>
  <si>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</si>
  <si>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</si>
  <si>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</si>
  <si>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</si>
  <si>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</si>
  <si>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</si>
  <si>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</si>
  <si>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</si>
  <si>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</si>
  <si>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</si>
  <si>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</si>
  <si>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</si>
  <si>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</si>
  <si>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</si>
  <si>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</si>
  <si>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</si>
  <si>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</si>
  <si>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</si>
  <si>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</si>
  <si>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</si>
  <si>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</si>
  <si>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</si>
  <si>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</si>
  <si>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</si>
  <si>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</si>
  <si>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</si>
  <si>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</si>
  <si>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</si>
  <si>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</si>
  <si>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</si>
  <si>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</si>
  <si>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</si>
  <si>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</si>
  <si>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</si>
  <si>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</si>
  <si>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</si>
  <si>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</si>
  <si>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</si>
  <si>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</si>
  <si>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</si>
  <si>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</si>
  <si>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</si>
  <si>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</si>
  <si>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</si>
  <si>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</si>
  <si>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</si>
  <si>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</si>
  <si>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</si>
  <si>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</si>
  <si>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</si>
  <si>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</si>
  <si>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</si>
  <si>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</si>
  <si>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</si>
  <si>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</si>
  <si>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</si>
  <si>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</si>
  <si>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</si>
  <si>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</si>
  <si>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</si>
  <si>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</si>
  <si>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</si>
  <si>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</si>
  <si>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</si>
  <si>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</si>
  <si>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</si>
  <si>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</si>
  <si>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</si>
  <si>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</si>
  <si>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</si>
  <si>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</si>
  <si>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</si>
  <si>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</si>
  <si>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</si>
  <si>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</si>
  <si>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</si>
  <si>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</si>
  <si>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</si>
  <si>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</si>
  <si>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</si>
  <si>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</si>
  <si>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</si>
  <si>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</si>
  <si>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</si>
  <si>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</si>
  <si>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</si>
  <si>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</si>
  <si>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</si>
  <si>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</si>
  <si>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</si>
  <si>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</si>
  <si>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</si>
  <si>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</si>
  <si>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</si>
  <si>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</si>
  <si>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</si>
  <si>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</si>
  <si>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</si>
  <si>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</si>
  <si>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</si>
  <si>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</si>
  <si>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</si>
  <si>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</si>
  <si>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</si>
  <si>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</si>
  <si>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</si>
  <si>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</si>
  <si>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</si>
  <si>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</si>
  <si>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</si>
  <si>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</si>
  <si>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</si>
  <si>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</si>
  <si>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</si>
  <si>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</si>
  <si>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</si>
  <si>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</si>
  <si>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</si>
  <si>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</si>
  <si>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</si>
  <si>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</si>
  <si>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</si>
  <si>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</si>
  <si>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</si>
  <si>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</si>
  <si>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</si>
  <si>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</si>
  <si>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</si>
  <si>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</si>
  <si>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</si>
  <si>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</si>
  <si>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</si>
  <si>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</si>
  <si>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</si>
  <si>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</si>
  <si>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</si>
  <si>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</si>
  <si>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</si>
  <si>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</si>
  <si>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</si>
  <si>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</si>
  <si>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</si>
  <si>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</si>
  <si>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</si>
  <si>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</si>
  <si>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</si>
  <si>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</si>
  <si>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</si>
  <si>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</si>
  <si>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</si>
  <si>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</si>
  <si>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</si>
  <si>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</si>
  <si>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</si>
  <si>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</si>
  <si>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</si>
  <si>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</si>
  <si>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</si>
  <si>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</si>
  <si>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</si>
  <si>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</si>
  <si>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</si>
  <si>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</si>
  <si>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</si>
  <si>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</si>
  <si>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</si>
  <si>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</si>
  <si>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</si>
  <si>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</si>
  <si>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</si>
  <si>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</si>
  <si>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</si>
  <si>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</si>
  <si>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</si>
  <si>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</si>
  <si>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</si>
  <si>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</si>
  <si>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</si>
  <si>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</si>
  <si>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</si>
  <si>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</si>
  <si>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</si>
  <si>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</si>
  <si>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</si>
  <si>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</si>
  <si>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</si>
  <si>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</si>
  <si>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</si>
  <si>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</si>
  <si>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</si>
  <si>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</si>
  <si>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</si>
  <si>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</si>
  <si>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</si>
  <si>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</si>
  <si>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</si>
  <si>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</si>
  <si>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</si>
  <si>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</si>
  <si>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</si>
  <si>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</si>
  <si>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</si>
  <si>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</si>
  <si>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</si>
  <si>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</si>
  <si>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</si>
  <si>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</si>
  <si>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</si>
  <si>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</si>
  <si>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</si>
  <si>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</si>
  <si>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</si>
  <si>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</si>
  <si>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</si>
  <si>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</si>
  <si>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</si>
  <si>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</si>
  <si>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</si>
  <si>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</si>
  <si>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</si>
  <si>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</si>
  <si>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</si>
  <si>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</si>
  <si>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</si>
  <si>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</si>
  <si>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</si>
  <si>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</si>
  <si>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</si>
  <si>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</si>
  <si>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</si>
  <si>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</si>
  <si>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</si>
  <si>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</si>
  <si>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</si>
  <si>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</si>
  <si>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</si>
  <si>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</si>
  <si>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</si>
  <si>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</si>
  <si>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</si>
  <si>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</si>
  <si>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</si>
  <si>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</si>
  <si>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</si>
  <si>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</si>
  <si>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</si>
  <si>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</si>
  <si>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</si>
  <si>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</si>
  <si>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</si>
  <si>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</si>
  <si>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</si>
  <si>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</si>
  <si>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</si>
  <si>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</si>
  <si>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</si>
  <si>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</si>
  <si>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</si>
  <si>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</si>
  <si>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</si>
  <si>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</si>
  <si>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</si>
  <si>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</si>
  <si>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</si>
  <si>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</si>
  <si>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</si>
  <si>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</si>
  <si>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</si>
  <si>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</si>
  <si>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</si>
  <si>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</si>
  <si>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</si>
  <si>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</si>
  <si>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</si>
  <si>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</si>
  <si>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</si>
  <si>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</si>
  <si>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</si>
  <si>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</si>
  <si>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</si>
  <si>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</si>
  <si>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</si>
  <si>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</si>
  <si>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</si>
  <si>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</si>
  <si>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</si>
  <si>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</si>
  <si>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</si>
  <si>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</si>
  <si>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</si>
  <si>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</si>
  <si>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</si>
  <si>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</si>
  <si>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</si>
  <si>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</si>
  <si>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</si>
  <si>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</si>
  <si>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</si>
  <si>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</si>
  <si>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</si>
  <si>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</si>
  <si>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</si>
  <si>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</si>
  <si>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</si>
  <si>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</si>
  <si>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</si>
  <si>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</si>
  <si>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</si>
  <si>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</si>
  <si>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</si>
  <si>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</si>
  <si>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</si>
  <si>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</si>
  <si>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</si>
  <si>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</si>
  <si>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</si>
  <si>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</si>
  <si>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</si>
  <si>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</si>
  <si>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</si>
  <si>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</si>
  <si>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</si>
  <si>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</si>
  <si>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</si>
  <si>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</si>
  <si>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</si>
  <si>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</si>
  <si>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</si>
  <si>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</si>
  <si>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</si>
  <si>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</si>
  <si>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</si>
  <si>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</si>
  <si>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</si>
  <si>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</si>
  <si>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</si>
  <si>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</si>
  <si>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</si>
  <si>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</si>
  <si>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</si>
  <si>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</si>
  <si>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</si>
  <si>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</si>
  <si>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</si>
  <si>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</si>
  <si>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</si>
  <si>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</si>
  <si>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</si>
  <si>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</si>
  <si>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</si>
  <si>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</si>
  <si>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</si>
  <si>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</si>
  <si>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</si>
  <si>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</si>
  <si>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</si>
  <si>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</si>
  <si>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</si>
  <si>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</si>
  <si>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</si>
  <si>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</si>
  <si>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</si>
  <si>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</si>
  <si>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</si>
  <si>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</si>
  <si>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</si>
  <si>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</si>
  <si>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</si>
  <si>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</si>
  <si>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</si>
  <si>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</si>
  <si>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</si>
  <si>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</si>
  <si>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</si>
  <si>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</si>
  <si>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</si>
  <si>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</si>
  <si>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</si>
  <si>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</si>
  <si>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</si>
  <si>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</si>
  <si>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</si>
  <si>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</si>
  <si>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</si>
  <si>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</si>
  <si>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</si>
  <si>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</si>
  <si>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</si>
  <si>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</si>
  <si>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</si>
  <si>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</si>
  <si>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</si>
  <si>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</si>
  <si>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</si>
  <si>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</si>
  <si>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</si>
  <si>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</si>
  <si>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</si>
  <si>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</si>
  <si>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</si>
  <si>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</si>
  <si>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</si>
  <si>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</si>
  <si>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</si>
  <si>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</si>
  <si>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</si>
  <si>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</si>
  <si>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</si>
  <si>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</si>
  <si>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</si>
  <si>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</si>
  <si>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</si>
  <si>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</si>
  <si>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</si>
  <si>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</si>
  <si>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</si>
  <si>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</si>
  <si>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</si>
  <si>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</si>
  <si>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</si>
  <si>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</si>
  <si>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</si>
  <si>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</si>
  <si>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</si>
  <si>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</si>
  <si>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</si>
  <si>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</si>
  <si>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</si>
  <si>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</si>
  <si>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</si>
  <si>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</si>
  <si>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</si>
  <si>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</si>
  <si>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</si>
  <si>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</si>
  <si>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</si>
  <si>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</si>
  <si>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</si>
  <si>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</si>
  <si>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</si>
  <si>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</si>
  <si>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</si>
  <si>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</si>
  <si>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</si>
  <si>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</si>
  <si>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</si>
  <si>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</si>
  <si>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</si>
  <si>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</si>
  <si>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</si>
  <si>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</si>
  <si>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</si>
  <si>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</si>
  <si>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</si>
  <si>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</si>
  <si>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</si>
  <si>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</si>
  <si>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</si>
  <si>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</si>
  <si>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</si>
  <si>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</si>
  <si>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</si>
  <si>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</si>
  <si>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</si>
  <si>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</si>
  <si>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</si>
  <si>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</si>
  <si>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</si>
  <si>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</si>
  <si>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</si>
  <si>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</si>
  <si>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</si>
  <si>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</si>
  <si>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</si>
  <si>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</si>
  <si>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</si>
  <si>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</si>
  <si>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</si>
  <si>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</si>
  <si>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</si>
  <si>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</si>
  <si>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</si>
  <si>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</si>
  <si>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</si>
  <si>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</si>
  <si>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</si>
  <si>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</si>
  <si>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</si>
  <si>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</si>
  <si>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</si>
  <si>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</si>
  <si>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</si>
  <si>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</si>
  <si>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</si>
  <si>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</si>
  <si>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</si>
  <si>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</si>
  <si>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</si>
  <si>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</si>
  <si>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</si>
  <si>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</si>
  <si>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</si>
  <si>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</si>
  <si>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</si>
  <si>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</si>
  <si>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</si>
  <si>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</si>
  <si>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</si>
  <si>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</si>
  <si>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</si>
  <si>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</si>
  <si>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</si>
  <si>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</si>
  <si>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</si>
  <si>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</si>
  <si>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</si>
  <si>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</si>
  <si>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</si>
  <si>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</si>
  <si>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</si>
  <si>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</si>
  <si>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</si>
  <si>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</si>
  <si>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</si>
  <si>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</si>
  <si>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</si>
  <si>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</si>
  <si>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</si>
  <si>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</si>
  <si>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</si>
  <si>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</si>
  <si>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</si>
  <si>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</si>
  <si>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</si>
  <si>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</si>
  <si>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</si>
  <si>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</si>
  <si>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</si>
  <si>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</si>
  <si>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</si>
  <si>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</si>
  <si>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</si>
  <si>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</si>
  <si>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</si>
  <si>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</si>
  <si>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</si>
  <si>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</si>
  <si>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</si>
  <si>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</si>
  <si>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</si>
  <si>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</si>
  <si>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</si>
  <si>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</si>
  <si>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</si>
  <si>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</si>
  <si>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</si>
  <si>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</si>
  <si>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</si>
  <si>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</si>
  <si>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</si>
  <si>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</si>
  <si>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</si>
  <si>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</si>
  <si>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</si>
  <si>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</si>
  <si>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</si>
  <si>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</si>
  <si>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</si>
  <si>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</si>
  <si>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</si>
  <si>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</si>
  <si>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</si>
  <si>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</si>
  <si>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</si>
  <si>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</si>
  <si>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</si>
  <si>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</si>
  <si>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</si>
  <si>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</si>
  <si>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</si>
  <si>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</si>
  <si>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</si>
  <si>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</si>
  <si>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</si>
  <si>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</si>
  <si>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</si>
  <si>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</si>
  <si>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</si>
  <si>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</si>
  <si>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</si>
  <si>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</si>
  <si>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</si>
  <si>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</si>
  <si>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</si>
  <si>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</si>
  <si>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</si>
  <si>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</si>
  <si>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</si>
  <si>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</si>
  <si>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</si>
  <si>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</si>
  <si>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</si>
  <si>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</si>
  <si>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</si>
  <si>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</si>
  <si>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</si>
  <si>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</si>
  <si>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</si>
  <si>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</si>
  <si>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</si>
  <si>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</si>
  <si>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</si>
  <si>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</si>
  <si>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</si>
  <si>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</si>
  <si>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</si>
  <si>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</si>
  <si>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</si>
  <si>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</si>
  <si>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</si>
  <si>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</si>
  <si>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</si>
  <si>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</si>
  <si>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</si>
  <si>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</si>
  <si>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</si>
  <si>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</si>
  <si>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</si>
  <si>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</si>
  <si>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</si>
  <si>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</si>
  <si>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</si>
  <si>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</si>
  <si>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</si>
  <si>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</si>
  <si>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</si>
  <si>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</si>
  <si>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</si>
  <si>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</si>
  <si>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</si>
  <si>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</si>
  <si>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</si>
  <si>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</si>
  <si>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</si>
  <si>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</si>
  <si>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</si>
  <si>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</si>
  <si>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</si>
  <si>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</si>
  <si>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</si>
  <si>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</si>
  <si>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</si>
  <si>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</si>
  <si>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</si>
  <si>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</si>
  <si>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</si>
  <si>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</si>
  <si>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</si>
  <si>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</si>
  <si>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</si>
  <si>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</si>
  <si>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</si>
  <si>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</si>
  <si>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</si>
  <si>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</si>
  <si>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</si>
  <si>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</si>
  <si>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</si>
  <si>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</si>
  <si>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</si>
  <si>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</si>
  <si>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</si>
  <si>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</si>
  <si>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</si>
  <si>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</si>
  <si>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</si>
  <si>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</si>
  <si>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</si>
  <si>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</si>
  <si>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</si>
  <si>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</si>
  <si>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</si>
  <si>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</si>
  <si>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</si>
  <si>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</si>
  <si>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</si>
  <si>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</si>
  <si>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</si>
  <si>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</si>
  <si>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</si>
  <si>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</si>
  <si>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</si>
  <si>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</si>
  <si>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</si>
  <si>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</si>
  <si>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</si>
  <si>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</si>
  <si>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</si>
  <si>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</si>
  <si>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</si>
  <si>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</si>
  <si>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</si>
  <si>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</si>
  <si>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</si>
  <si>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</si>
  <si>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</si>
  <si>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</si>
  <si>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</si>
  <si>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</si>
  <si>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</si>
  <si>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</si>
  <si>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</si>
  <si>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</si>
  <si>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</si>
  <si>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</si>
  <si>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</si>
  <si>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</si>
  <si>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</si>
  <si>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</si>
  <si>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</si>
  <si>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</si>
  <si>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</si>
  <si>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</si>
  <si>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</si>
  <si>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</si>
  <si>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</si>
  <si>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</si>
  <si>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</si>
  <si>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</si>
  <si>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</si>
  <si>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</si>
  <si>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</si>
  <si>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</si>
  <si>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</si>
  <si>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</si>
  <si>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</si>
  <si>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</si>
  <si>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</si>
  <si>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</si>
  <si>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</si>
  <si>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</si>
  <si>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</si>
  <si>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</si>
  <si>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</si>
  <si>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</si>
  <si>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</si>
  <si>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</si>
  <si>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</si>
  <si>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</si>
  <si>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</si>
  <si>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</si>
  <si>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</si>
  <si>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</si>
  <si>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</si>
  <si>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</si>
  <si>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</si>
  <si>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</si>
  <si>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</si>
  <si>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</si>
  <si>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</si>
  <si>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</si>
  <si>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</si>
  <si>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</si>
  <si>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</si>
  <si>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</si>
  <si>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</si>
  <si>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</si>
  <si>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</si>
  <si>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</si>
  <si>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</si>
  <si>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</si>
  <si>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</si>
  <si>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</si>
  <si>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</si>
  <si>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</si>
  <si>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</si>
  <si>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</si>
  <si>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</si>
  <si>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</si>
  <si>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</si>
  <si>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</si>
  <si>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</si>
  <si>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</si>
  <si>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</si>
  <si>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</si>
  <si>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</si>
  <si>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</si>
  <si>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</si>
  <si>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</si>
  <si>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</si>
  <si>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</si>
  <si>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</si>
  <si>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</si>
  <si>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</si>
  <si>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</si>
  <si>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</si>
  <si>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</si>
  <si>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</si>
  <si>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</si>
  <si>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</si>
  <si>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</si>
  <si>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</si>
  <si>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</si>
  <si>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</si>
  <si>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</si>
  <si>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</si>
  <si>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</si>
  <si>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</si>
  <si>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</si>
  <si>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</si>
  <si>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</si>
  <si>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</si>
  <si>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</si>
  <si>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</si>
  <si>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</si>
  <si>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</si>
  <si>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</si>
  <si>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</si>
  <si>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</si>
  <si>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</si>
  <si>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</si>
  <si>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</si>
  <si>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</si>
  <si>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</si>
  <si>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</si>
  <si>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</si>
  <si>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</si>
  <si>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</si>
  <si>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</si>
  <si>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</si>
  <si>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</si>
  <si>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</si>
  <si>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</si>
  <si>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</si>
  <si>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</si>
  <si>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</si>
  <si>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</si>
  <si>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</si>
  <si>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</si>
  <si>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</si>
  <si>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</si>
  <si>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</si>
  <si>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</si>
  <si>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</si>
  <si>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</si>
  <si>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</si>
  <si>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</si>
  <si>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</si>
  <si>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</si>
  <si>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</si>
  <si>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</si>
  <si>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</si>
  <si>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</si>
  <si>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</si>
  <si>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</si>
  <si>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</si>
  <si>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</si>
  <si>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</si>
  <si>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</si>
  <si>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</si>
  <si>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</si>
  <si>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</si>
  <si>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</si>
  <si>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</si>
  <si>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</si>
  <si>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</si>
  <si>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</si>
  <si>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</si>
  <si>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</si>
  <si>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</si>
  <si>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</si>
  <si>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</si>
  <si>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</si>
  <si>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</si>
  <si>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</si>
  <si>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</si>
  <si>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</si>
  <si>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</si>
  <si>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</si>
  <si>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</si>
  <si>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</si>
  <si>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</si>
  <si>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</si>
  <si>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</si>
  <si>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</si>
  <si>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</si>
  <si>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</si>
  <si>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</si>
  <si>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</si>
  <si>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</si>
  <si>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</si>
  <si>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</si>
  <si>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</si>
  <si>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</si>
  <si>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</si>
  <si>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</si>
  <si>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</si>
  <si>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</si>
  <si>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</si>
  <si>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</si>
  <si>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</si>
  <si>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</si>
  <si>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</si>
  <si>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</si>
  <si>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</si>
  <si>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</si>
  <si>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</si>
  <si>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</si>
  <si>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</si>
  <si>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</si>
  <si>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</si>
  <si>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</si>
  <si>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</si>
  <si>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</si>
  <si>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</si>
  <si>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</si>
  <si>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</si>
  <si>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</si>
  <si>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</si>
  <si>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</si>
  <si>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</si>
  <si>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</si>
  <si>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</si>
  <si>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</si>
  <si>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</si>
  <si>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</si>
  <si>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</si>
  <si>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</si>
  <si>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</si>
  <si>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</si>
  <si>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</si>
  <si>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</si>
  <si>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</si>
  <si>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</si>
  <si>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</si>
  <si>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</si>
  <si>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</si>
  <si>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</si>
  <si>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</si>
  <si>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</si>
  <si>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</si>
  <si>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</si>
  <si>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</si>
  <si>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</si>
  <si>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</si>
  <si>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</si>
  <si>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</si>
  <si>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</si>
  <si>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</si>
  <si>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</si>
  <si>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</si>
  <si>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</si>
  <si>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</si>
  <si>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</si>
  <si>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</si>
  <si>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</si>
  <si>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</si>
  <si>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</si>
  <si>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</si>
  <si>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</si>
  <si>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</si>
  <si>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</si>
  <si>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</si>
  <si>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</si>
  <si>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</si>
  <si>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</si>
  <si>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</si>
  <si>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</si>
  <si>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</si>
  <si>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</si>
  <si>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</si>
  <si>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</si>
  <si>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</si>
  <si>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</si>
  <si>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</si>
  <si>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</si>
  <si>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</si>
  <si>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</si>
  <si>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</si>
  <si>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</si>
  <si>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</si>
  <si>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</si>
  <si>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</si>
  <si>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</si>
  <si>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</si>
  <si>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</si>
  <si>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</si>
  <si>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</si>
  <si>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</si>
  <si>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</si>
  <si>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</si>
  <si>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</si>
  <si>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</si>
  <si>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</si>
  <si>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</si>
  <si>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</si>
  <si>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</si>
  <si>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</si>
  <si>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</si>
  <si>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</si>
  <si>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</si>
  <si>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</si>
  <si>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</si>
  <si>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</si>
  <si>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</si>
  <si>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</si>
  <si>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</si>
  <si>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</si>
  <si>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</si>
  <si>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</si>
  <si>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</si>
  <si>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</si>
  <si>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</si>
  <si>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</si>
  <si>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</si>
  <si>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</si>
  <si>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</si>
  <si>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</si>
  <si>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</si>
  <si>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</si>
  <si>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</si>
  <si>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</si>
  <si>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</si>
  <si>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</si>
  <si>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</si>
  <si>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</si>
  <si>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</si>
  <si>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</si>
  <si>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</si>
  <si>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</si>
  <si>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</si>
  <si>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</si>
  <si>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</si>
  <si>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</si>
  <si>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</si>
  <si>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</si>
  <si>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</si>
  <si>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</si>
  <si>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</si>
  <si>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</si>
  <si>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</si>
  <si>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</si>
  <si>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</si>
  <si>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</si>
  <si>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</si>
  <si>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</si>
  <si>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</si>
  <si>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</si>
  <si>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</si>
  <si>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</si>
  <si>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</si>
  <si>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</si>
  <si>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</si>
  <si>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</si>
  <si>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</si>
  <si>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</si>
  <si>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</si>
  <si>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</si>
  <si>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</si>
  <si>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</si>
  <si>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</si>
  <si>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</si>
  <si>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</si>
  <si>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</si>
  <si>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</si>
  <si>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</si>
  <si>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</si>
  <si>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</si>
  <si>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</si>
  <si>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</si>
  <si>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</si>
  <si>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</si>
  <si>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</si>
  <si>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</si>
  <si>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</si>
  <si>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</si>
  <si>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</si>
  <si>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</si>
  <si>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</si>
  <si>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</si>
  <si>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</si>
  <si>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</si>
  <si>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</si>
  <si>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</si>
  <si>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</si>
  <si>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</si>
  <si>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</si>
  <si>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</si>
  <si>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</si>
  <si>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</si>
  <si>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</si>
  <si>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</si>
  <si>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</si>
  <si>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</si>
  <si>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</si>
  <si>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</si>
  <si>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</si>
  <si>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</si>
  <si>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</si>
  <si>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</si>
  <si>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</si>
  <si>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</si>
  <si>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</si>
  <si>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</si>
  <si>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</si>
  <si>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</si>
  <si>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</si>
  <si>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</si>
  <si>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</si>
  <si>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</si>
  <si>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</si>
  <si>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</si>
  <si>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</si>
  <si>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</si>
  <si>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</si>
  <si>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</si>
  <si>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</si>
  <si>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</si>
  <si>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</si>
  <si>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</si>
  <si>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</si>
  <si>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</si>
  <si>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</si>
  <si>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</si>
  <si>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</si>
  <si>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</si>
  <si>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</si>
  <si>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</si>
  <si>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</si>
  <si>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</si>
  <si>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</si>
  <si>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</si>
  <si>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</si>
  <si>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</si>
  <si>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</si>
  <si>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</si>
  <si>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</si>
  <si>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</si>
  <si>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</si>
  <si>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</si>
  <si>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</si>
  <si>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</si>
  <si>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</si>
  <si>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</si>
  <si>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</si>
  <si>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</si>
  <si>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</si>
  <si>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</si>
  <si>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</si>
  <si>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</si>
  <si>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</si>
  <si>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</si>
  <si>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</si>
  <si>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</si>
  <si>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</si>
  <si>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</si>
  <si>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</si>
  <si>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</si>
  <si>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</si>
  <si>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</si>
  <si>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</si>
  <si>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</si>
  <si>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</si>
  <si>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</si>
  <si>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</si>
  <si>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</si>
  <si>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</si>
  <si>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</si>
  <si>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</si>
  <si>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</si>
  <si>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</si>
  <si>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</si>
  <si>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</si>
  <si>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</si>
  <si>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</si>
  <si>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</si>
  <si>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</si>
  <si>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</si>
  <si>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</si>
  <si>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</si>
  <si>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</si>
  <si>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</si>
  <si>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</si>
  <si>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</si>
  <si>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</si>
  <si>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</si>
  <si>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</si>
  <si>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</si>
  <si>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</si>
  <si>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</si>
  <si>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</si>
  <si>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</si>
  <si>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</si>
  <si>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</si>
  <si>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</si>
  <si>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</si>
  <si>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</si>
  <si>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</si>
  <si>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</si>
  <si>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</si>
  <si>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</si>
  <si>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</si>
  <si>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</si>
  <si>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</si>
  <si>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</si>
  <si>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</si>
  <si>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</si>
  <si>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</si>
  <si>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</si>
  <si>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</si>
  <si>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</si>
  <si>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</si>
  <si>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</si>
  <si>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</si>
  <si>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</si>
  <si>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</si>
  <si>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</si>
  <si>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</si>
  <si>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</si>
  <si>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</si>
  <si>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</si>
  <si>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</si>
  <si>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</si>
  <si>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</si>
  <si>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</si>
  <si>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</si>
  <si>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</si>
  <si>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</si>
  <si>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</si>
  <si>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</si>
  <si>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</si>
  <si>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</si>
  <si>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</si>
  <si>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</si>
  <si>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</si>
  <si>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</si>
  <si>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</si>
  <si>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</si>
  <si>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</si>
  <si>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</si>
  <si>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</si>
  <si>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</si>
  <si>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</si>
  <si>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</si>
  <si>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</si>
  <si>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</si>
  <si>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</si>
  <si>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</si>
  <si>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</si>
  <si>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</si>
  <si>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</si>
  <si>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</si>
  <si>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</si>
  <si>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</si>
  <si>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</si>
  <si>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</si>
  <si>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</si>
  <si>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</si>
  <si>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</si>
  <si>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</si>
  <si>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</si>
  <si>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</si>
  <si>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</si>
  <si>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</si>
  <si>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</si>
  <si>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</si>
  <si>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</si>
  <si>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</si>
  <si>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</si>
  <si>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</si>
  <si>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</si>
  <si>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</si>
  <si>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</si>
  <si>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</si>
  <si>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</si>
  <si>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</si>
  <si>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</si>
  <si>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</si>
  <si>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</si>
  <si>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</si>
  <si>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</si>
  <si>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</si>
  <si>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</si>
  <si>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</si>
  <si>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</si>
  <si>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</si>
  <si>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</si>
  <si>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</si>
  <si>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</si>
  <si>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</si>
  <si>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</si>
  <si>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</si>
  <si>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</si>
  <si>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</si>
  <si>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</si>
  <si>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</si>
  <si>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</si>
  <si>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</si>
  <si>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</si>
  <si>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</si>
  <si>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</si>
  <si>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</si>
  <si>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</si>
  <si>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</si>
  <si>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</si>
  <si>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</si>
  <si>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</si>
  <si>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</si>
  <si>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</si>
  <si>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</si>
  <si>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</si>
  <si>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</si>
  <si>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</si>
  <si>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</si>
  <si>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</si>
  <si>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</si>
  <si>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</si>
  <si>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</si>
  <si>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</si>
  <si>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</si>
  <si>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</si>
  <si>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</si>
  <si>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</si>
  <si>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</si>
  <si>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</si>
  <si>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</si>
  <si>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</si>
  <si>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</si>
  <si>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</si>
  <si>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</si>
  <si>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</si>
  <si>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</si>
  <si>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</si>
  <si>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</si>
  <si>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</si>
  <si>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</si>
  <si>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</si>
  <si>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</si>
  <si>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</si>
  <si>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</si>
  <si>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</si>
  <si>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</si>
  <si>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</si>
  <si>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</si>
  <si>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</si>
  <si>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</si>
  <si>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</si>
  <si>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</si>
  <si>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</si>
  <si>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</si>
  <si>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</si>
  <si>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</si>
  <si>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</si>
  <si>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</si>
  <si>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</si>
  <si>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</si>
  <si>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</si>
  <si>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</si>
  <si>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</si>
  <si>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</si>
  <si>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</si>
  <si>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</si>
  <si>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</si>
  <si>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</si>
  <si>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</si>
  <si>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</si>
  <si>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</si>
  <si>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</si>
  <si>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</si>
  <si>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</si>
  <si>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</si>
  <si>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</si>
  <si>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</si>
  <si>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</si>
  <si>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</si>
  <si>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</si>
  <si>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</si>
  <si>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</si>
  <si>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</si>
  <si>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</si>
  <si>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</si>
  <si>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</si>
  <si>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</si>
  <si>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</si>
  <si>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</si>
  <si>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</si>
  <si>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</si>
  <si>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</si>
  <si>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</si>
  <si>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</si>
  <si>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</si>
  <si>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</si>
  <si>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</si>
  <si>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</si>
  <si>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</si>
  <si>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</si>
  <si>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</si>
  <si>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</si>
  <si>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</si>
  <si>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</si>
  <si>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</si>
  <si>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</si>
  <si>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</si>
  <si>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</si>
  <si>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</si>
  <si>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</si>
  <si>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</si>
  <si>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</si>
  <si>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</si>
  <si>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</si>
  <si>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</si>
  <si>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</si>
  <si>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</si>
  <si>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</si>
  <si>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</si>
  <si>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</si>
  <si>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</si>
  <si>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</si>
  <si>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</si>
  <si>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</si>
  <si>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</si>
  <si>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</si>
  <si>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</si>
  <si>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</si>
  <si>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</si>
  <si>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</si>
  <si>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</si>
  <si>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</si>
  <si>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</si>
  <si>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</si>
  <si>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</si>
  <si>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</si>
  <si>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</si>
  <si>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</si>
  <si>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</si>
  <si>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</si>
  <si>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</si>
  <si>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</si>
  <si>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</si>
  <si>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</si>
  <si>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</si>
  <si>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</si>
  <si>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</si>
  <si>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</si>
  <si>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</si>
  <si>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</si>
  <si>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</si>
  <si>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</si>
  <si>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</si>
  <si>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</si>
  <si>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</si>
  <si>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</si>
  <si>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</si>
  <si>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</si>
  <si>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</si>
  <si>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</si>
  <si>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</si>
  <si>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</si>
  <si>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</si>
  <si>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</si>
  <si>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</si>
  <si>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</si>
  <si>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</si>
  <si>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</si>
  <si>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</si>
  <si>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</si>
  <si>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</si>
  <si>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</si>
  <si>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</si>
  <si>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</si>
  <si>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</si>
  <si>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</si>
  <si>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</si>
  <si>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</si>
  <si>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</si>
  <si>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</si>
  <si>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</si>
  <si>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</si>
  <si>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</si>
  <si>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</si>
  <si>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</si>
  <si>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</si>
  <si>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</si>
  <si>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</si>
  <si>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</si>
  <si>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</si>
  <si>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</si>
  <si>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</si>
  <si>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</si>
  <si>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</si>
  <si>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</si>
  <si>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</si>
  <si>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</si>
  <si>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</si>
  <si>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</si>
  <si>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</si>
  <si>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</si>
  <si>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</si>
  <si>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</si>
  <si>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</si>
  <si>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</si>
  <si>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</si>
  <si>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</si>
  <si>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</si>
  <si>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</si>
  <si>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</si>
  <si>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</si>
  <si>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</si>
  <si>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</si>
  <si>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</si>
  <si>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</si>
  <si>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</si>
  <si>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</si>
  <si>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</si>
  <si>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</si>
  <si>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</si>
  <si>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</si>
  <si>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</si>
  <si>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</si>
  <si>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</si>
  <si>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</si>
  <si>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</si>
  <si>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</si>
  <si>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</si>
  <si>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</si>
  <si>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</si>
  <si>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</si>
  <si>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</si>
  <si>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</si>
  <si>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</si>
  <si>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</si>
  <si>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</si>
  <si>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</si>
  <si>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</si>
  <si>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</si>
  <si>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</si>
  <si>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</si>
  <si>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</si>
  <si>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</si>
  <si>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</si>
  <si>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</si>
  <si>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</si>
  <si>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</si>
  <si>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</si>
  <si>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</si>
  <si>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</si>
  <si>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</si>
  <si>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</si>
  <si>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</si>
  <si>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</si>
  <si>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</si>
  <si>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</si>
  <si>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</si>
  <si>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</si>
  <si>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</si>
  <si>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</si>
  <si>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</si>
  <si>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</si>
  <si>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</si>
  <si>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</si>
  <si>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</si>
  <si>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</si>
  <si>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</si>
  <si>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</si>
  <si>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</si>
  <si>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</si>
  <si>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</si>
  <si>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</si>
  <si>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</si>
  <si>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</si>
  <si>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</si>
  <si>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</si>
  <si>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</si>
  <si>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</si>
  <si>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</si>
  <si>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</si>
  <si>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</si>
  <si>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</si>
  <si>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</si>
  <si>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</si>
  <si>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</si>
  <si>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</si>
  <si>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</si>
  <si>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</si>
  <si>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</si>
  <si>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</si>
  <si>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</si>
  <si>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</si>
  <si>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</si>
  <si>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</si>
  <si>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</si>
  <si>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</si>
  <si>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</si>
  <si>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</si>
  <si>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</si>
  <si>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</si>
  <si>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</si>
  <si>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</si>
  <si>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</si>
  <si>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</si>
  <si>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</si>
  <si>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</si>
  <si>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</si>
  <si>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</si>
  <si>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</si>
  <si>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</si>
  <si>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</si>
  <si>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</si>
  <si>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</si>
  <si>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</si>
  <si>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</si>
  <si>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</si>
  <si>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</si>
  <si>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</si>
  <si>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</si>
  <si>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</si>
  <si>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</si>
  <si>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</si>
  <si>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</si>
  <si>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</si>
  <si>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</si>
  <si>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</si>
  <si>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</si>
  <si>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</si>
  <si>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</si>
  <si>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</si>
  <si>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</si>
  <si>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</si>
  <si>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</si>
  <si>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</si>
  <si>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</si>
  <si>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</si>
  <si>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</si>
  <si>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</si>
  <si>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</si>
  <si>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</si>
  <si>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</si>
  <si>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</si>
  <si>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</si>
  <si>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</si>
  <si>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</si>
  <si>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</si>
  <si>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</si>
  <si>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</si>
  <si>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</si>
  <si>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</si>
  <si>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</si>
  <si>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</si>
  <si>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</si>
  <si>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</si>
  <si>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</si>
  <si>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</si>
  <si>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</si>
  <si>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</si>
  <si>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</si>
  <si>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</si>
  <si>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</si>
  <si>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</si>
  <si>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</si>
  <si>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</si>
  <si>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</si>
  <si>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</si>
  <si>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</si>
  <si>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</si>
  <si>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</si>
  <si>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</si>
  <si>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</si>
  <si>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</si>
  <si>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</si>
  <si>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</si>
  <si>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</si>
  <si>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</si>
  <si>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</si>
  <si>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</si>
  <si>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</si>
  <si>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</si>
  <si>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</si>
  <si>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</si>
  <si>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</si>
  <si>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</si>
  <si>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</si>
  <si>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</si>
  <si>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</si>
  <si>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</si>
  <si>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</si>
  <si>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</si>
  <si>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</si>
  <si>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</si>
  <si>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</si>
  <si>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</si>
  <si>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</si>
  <si>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</si>
  <si>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</si>
  <si>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</si>
  <si>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</si>
  <si>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</si>
  <si>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</si>
  <si>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</si>
  <si>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</si>
  <si>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</si>
  <si>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</si>
  <si>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</si>
  <si>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</si>
  <si>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</si>
  <si>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</si>
  <si>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</si>
  <si>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</si>
  <si>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</si>
  <si>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</si>
  <si>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</si>
  <si>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</si>
  <si>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</si>
  <si>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</si>
  <si>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</si>
  <si>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</si>
  <si>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</si>
  <si>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</si>
  <si>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</si>
  <si>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</si>
  <si>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</si>
  <si>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</si>
  <si>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</si>
  <si>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</si>
  <si>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</si>
  <si>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</si>
  <si>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</si>
  <si>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</si>
  <si>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</si>
  <si>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</si>
  <si>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</si>
  <si>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</si>
  <si>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</si>
  <si>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</si>
  <si>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</si>
  <si>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</si>
  <si>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</si>
  <si>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</si>
  <si>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</si>
  <si>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</si>
  <si>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</si>
  <si>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</si>
  <si>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</si>
  <si>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</si>
  <si>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</si>
  <si>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</si>
  <si>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</si>
  <si>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</si>
  <si>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</si>
  <si>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</si>
  <si>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</si>
  <si>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</si>
  <si>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</si>
  <si>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</si>
  <si>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</si>
  <si>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</si>
  <si>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</si>
  <si>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</si>
  <si>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</si>
  <si>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</si>
  <si>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</si>
  <si>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</si>
  <si>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</si>
  <si>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</si>
  <si>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</si>
  <si>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</si>
  <si>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</si>
  <si>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</si>
  <si>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</si>
  <si>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</si>
  <si>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</si>
  <si>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</si>
  <si>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</si>
  <si>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</si>
  <si>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</si>
  <si>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</si>
  <si>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</si>
  <si>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</si>
  <si>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</si>
  <si>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</si>
  <si>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</si>
  <si>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</si>
  <si>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</si>
  <si>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</si>
  <si>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</si>
  <si>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</si>
  <si>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</si>
  <si>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</si>
  <si>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</si>
  <si>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</si>
  <si>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</si>
  <si>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</si>
  <si>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</si>
  <si>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</si>
  <si>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</si>
  <si>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</si>
  <si>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</si>
  <si>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</si>
  <si>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</si>
  <si>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</si>
  <si>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</si>
  <si>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</si>
  <si>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</si>
  <si>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</si>
  <si>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</si>
  <si>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</si>
  <si>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</si>
  <si>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</si>
  <si>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</si>
  <si>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</si>
  <si>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</si>
  <si>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</si>
  <si>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</si>
  <si>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</si>
  <si>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</si>
  <si>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</si>
  <si>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</si>
  <si>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</si>
  <si>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</si>
  <si>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</si>
  <si>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</si>
  <si>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</si>
  <si>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</si>
  <si>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</si>
  <si>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</si>
  <si>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</si>
  <si>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</si>
  <si>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</si>
  <si>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</si>
  <si>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</si>
  <si>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</si>
  <si>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</si>
  <si>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</si>
  <si>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</si>
  <si>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</si>
  <si>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</si>
  <si>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</si>
  <si>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</si>
  <si>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</si>
  <si>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</si>
  <si>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</si>
  <si>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</si>
  <si>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</si>
  <si>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</si>
  <si>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</si>
  <si>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</si>
  <si>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</si>
  <si>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</si>
  <si>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</si>
  <si>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</si>
  <si>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</si>
  <si>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</si>
  <si>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</si>
  <si>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</si>
  <si>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</si>
  <si>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</si>
  <si>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</si>
  <si>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</si>
  <si>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</si>
  <si>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</si>
  <si>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</si>
  <si>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</si>
  <si>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</si>
  <si>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</si>
  <si>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</si>
  <si>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</si>
  <si>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</si>
  <si>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</si>
  <si>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</si>
  <si>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</si>
  <si>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</si>
  <si>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</si>
  <si>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</si>
  <si>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</si>
  <si>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</si>
  <si>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</si>
  <si>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</si>
  <si>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</si>
  <si>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</si>
  <si>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</si>
  <si>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</si>
  <si>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</si>
  <si>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</si>
  <si>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</si>
  <si>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</si>
  <si>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</si>
  <si>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</si>
  <si>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</si>
  <si>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</si>
  <si>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</si>
  <si>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</si>
  <si>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</si>
  <si>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</si>
  <si>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</si>
  <si>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</si>
  <si>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</si>
  <si>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</si>
  <si>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</si>
  <si>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</si>
  <si>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</si>
  <si>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</si>
  <si>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</si>
  <si>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</si>
  <si>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</si>
  <si>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</si>
  <si>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</si>
  <si>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</si>
  <si>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</si>
  <si>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</si>
  <si>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</si>
  <si>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</si>
  <si>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</si>
  <si>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</si>
  <si>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</si>
  <si>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</si>
  <si>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</si>
  <si>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</si>
  <si>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</si>
  <si>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</si>
  <si>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</si>
  <si>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</si>
  <si>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</si>
  <si>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</si>
  <si>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</si>
  <si>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</si>
  <si>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</si>
  <si>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</si>
  <si>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</si>
  <si>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</si>
  <si>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</si>
  <si>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</si>
  <si>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</si>
  <si>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</si>
  <si>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</si>
  <si>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</si>
  <si>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</si>
  <si>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</si>
  <si>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</si>
  <si>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</si>
  <si>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</si>
  <si>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</si>
  <si>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</si>
  <si>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</si>
  <si>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</si>
  <si>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</si>
  <si>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</si>
  <si>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</si>
  <si>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</si>
  <si>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</si>
  <si>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</si>
  <si>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</si>
  <si>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</si>
  <si>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</si>
  <si>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</si>
  <si>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</si>
  <si>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</si>
  <si>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</si>
  <si>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</si>
  <si>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</si>
  <si>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</si>
  <si>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</si>
  <si>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</si>
  <si>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</si>
  <si>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</si>
  <si>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</si>
  <si>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</si>
  <si>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</si>
  <si>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</si>
  <si>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</si>
  <si>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</si>
  <si>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</si>
  <si>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</si>
  <si>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</si>
  <si>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</si>
  <si>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</si>
  <si>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</si>
  <si>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</si>
  <si>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</si>
  <si>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</si>
  <si>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</si>
  <si>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</si>
  <si>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</si>
  <si>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</si>
  <si>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</si>
  <si>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</si>
  <si>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</si>
  <si>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</si>
  <si>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</si>
  <si>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</si>
  <si>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</si>
  <si>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</si>
  <si>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</si>
  <si>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</si>
  <si>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</si>
  <si>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</si>
  <si>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</si>
  <si>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</si>
  <si>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</si>
  <si>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</si>
  <si>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</si>
  <si>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</si>
  <si>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</si>
  <si>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</si>
  <si>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</si>
  <si>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</si>
  <si>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</si>
  <si>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</si>
  <si>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</si>
  <si>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</si>
  <si>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</si>
  <si>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</si>
  <si>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</si>
  <si>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</si>
  <si>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</si>
  <si>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</si>
  <si>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</si>
  <si>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</si>
  <si>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</si>
  <si>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</si>
  <si>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</si>
  <si>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</si>
  <si>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</si>
  <si>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</si>
  <si>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</si>
  <si>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</si>
  <si>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</si>
  <si>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</si>
  <si>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</si>
  <si>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</si>
  <si>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</si>
  <si>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</si>
  <si>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</si>
  <si>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</si>
  <si>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</si>
  <si>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</si>
  <si>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</si>
  <si>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</si>
  <si>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</si>
  <si>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</si>
  <si>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</si>
  <si>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</si>
  <si>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</si>
  <si>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</si>
  <si>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</si>
  <si>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</si>
  <si>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</si>
  <si>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</si>
  <si>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</si>
  <si>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</si>
  <si>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</si>
  <si>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</si>
  <si>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</si>
  <si>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</si>
  <si>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</si>
  <si>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</si>
  <si>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</si>
  <si>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</si>
  <si>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</si>
  <si>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</si>
  <si>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</si>
  <si>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</si>
  <si>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</si>
  <si>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</si>
  <si>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</si>
  <si>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</si>
  <si>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</si>
  <si>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</si>
  <si>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</si>
  <si>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</si>
  <si>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</si>
  <si>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</si>
  <si>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</si>
  <si>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</si>
  <si>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</si>
  <si>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</si>
  <si>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</si>
  <si>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</si>
  <si>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</si>
  <si>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</si>
  <si>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</si>
  <si>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</si>
  <si>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</si>
  <si>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</si>
  <si>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</si>
  <si>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</si>
  <si>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</si>
  <si>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</si>
  <si>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</si>
  <si>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</si>
  <si>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</si>
  <si>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</si>
  <si>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</si>
  <si>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</si>
  <si>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</si>
  <si>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</si>
  <si>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</si>
  <si>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</si>
  <si>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</si>
  <si>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</si>
  <si>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</si>
  <si>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</si>
  <si>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</si>
  <si>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</si>
  <si>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</si>
  <si>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</si>
  <si>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</si>
  <si>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</si>
  <si>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</si>
  <si>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</si>
  <si>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</si>
  <si>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</si>
  <si>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</si>
  <si>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</si>
  <si>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</si>
  <si>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</si>
  <si>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</si>
  <si>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</si>
  <si>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</si>
  <si>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</si>
  <si>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</si>
  <si>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</si>
  <si>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</si>
  <si>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</si>
  <si>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</si>
  <si>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</si>
  <si>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</si>
  <si>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</si>
  <si>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</si>
  <si>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</si>
  <si>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</si>
  <si>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</si>
  <si>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</si>
  <si>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</si>
  <si>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</si>
  <si>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</si>
  <si>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</si>
  <si>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</si>
  <si>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</si>
  <si>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</si>
  <si>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</si>
  <si>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</si>
  <si>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</si>
  <si>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</si>
  <si>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</si>
  <si>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</si>
  <si>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</si>
  <si>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</si>
  <si>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</si>
  <si>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</si>
  <si>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</si>
  <si>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</si>
  <si>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</si>
  <si>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</si>
  <si>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</si>
  <si>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</si>
  <si>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</si>
  <si>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</si>
  <si>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</si>
  <si>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</si>
  <si>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</si>
  <si>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</si>
  <si>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</si>
  <si>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</si>
  <si>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</si>
  <si>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</si>
  <si>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</si>
  <si>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</si>
  <si>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</si>
  <si>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</si>
  <si>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</si>
  <si>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</si>
  <si>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</si>
  <si>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</si>
  <si>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</si>
  <si>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</si>
  <si>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</si>
  <si>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</si>
  <si>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</si>
  <si>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</si>
  <si>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</si>
  <si>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</si>
  <si>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</si>
  <si>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</si>
  <si>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</si>
  <si>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</si>
  <si>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</si>
  <si>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</si>
  <si>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</si>
  <si>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</si>
  <si>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</si>
  <si>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</si>
  <si>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</si>
  <si>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</si>
  <si>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</si>
  <si>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</si>
  <si>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</si>
  <si>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</si>
  <si>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</si>
  <si>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</si>
  <si>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</si>
  <si>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</si>
  <si>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</si>
  <si>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</si>
  <si>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</si>
  <si>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</si>
  <si>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</si>
  <si>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</si>
  <si>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</si>
  <si>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</si>
  <si>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</si>
  <si>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</si>
  <si>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</si>
  <si>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</si>
  <si>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</si>
  <si>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</si>
  <si>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</si>
  <si>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</si>
  <si>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</si>
  <si>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</si>
  <si>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</si>
  <si>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</si>
  <si>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</si>
  <si>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</si>
  <si>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</si>
  <si>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</si>
  <si>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</si>
  <si>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</si>
  <si>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</si>
  <si>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</si>
  <si>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</si>
  <si>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</si>
  <si>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</si>
  <si>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</si>
  <si>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</si>
  <si>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</si>
  <si>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</si>
  <si>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</si>
  <si>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</si>
  <si>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</si>
  <si>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</si>
  <si>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</si>
  <si>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</si>
  <si>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</si>
  <si>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</si>
  <si>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</si>
  <si>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</si>
  <si>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</si>
  <si>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</si>
  <si>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</si>
  <si>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</si>
  <si>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</si>
  <si>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</si>
  <si>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</si>
  <si>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</si>
  <si>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</si>
  <si>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</si>
  <si>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</si>
  <si>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</si>
  <si>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</si>
  <si>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</si>
  <si>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</si>
  <si>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</si>
  <si>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</si>
  <si>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</si>
  <si>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</si>
  <si>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</si>
  <si>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</si>
  <si>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</si>
  <si>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</si>
  <si>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</si>
  <si>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</si>
  <si>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</si>
  <si>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</si>
  <si>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</si>
  <si>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</si>
  <si>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</si>
  <si>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</si>
  <si>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</si>
  <si>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</si>
  <si>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</si>
  <si>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</si>
  <si>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</si>
  <si>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</si>
  <si>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</si>
  <si>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</si>
  <si>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</si>
  <si>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</si>
  <si>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</si>
  <si>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</si>
  <si>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</si>
  <si>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</si>
  <si>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</si>
  <si>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</si>
  <si>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</si>
  <si>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</si>
  <si>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</si>
  <si>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</si>
  <si>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</si>
  <si>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</si>
  <si>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</si>
  <si>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</si>
  <si>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</si>
  <si>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</si>
  <si>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</si>
  <si>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</si>
  <si>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</si>
  <si>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</si>
  <si>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</si>
  <si>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</si>
  <si>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</si>
  <si>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</si>
  <si>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</si>
  <si>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</si>
  <si>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</si>
  <si>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</si>
  <si>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</si>
  <si>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</si>
  <si>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</si>
  <si>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</si>
  <si>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</si>
  <si>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</si>
  <si>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</si>
  <si>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</si>
  <si>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</si>
  <si>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</si>
  <si>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</si>
  <si>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</si>
  <si>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</si>
  <si>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</si>
  <si>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</si>
  <si>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</si>
  <si>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</si>
  <si>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</si>
  <si>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</si>
  <si>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</si>
  <si>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</si>
  <si>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</si>
  <si>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</si>
  <si>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</si>
  <si>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</si>
  <si>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</si>
  <si>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</si>
  <si>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</si>
  <si>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</si>
  <si>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</si>
  <si>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</si>
  <si>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</si>
  <si>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</si>
  <si>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</si>
  <si>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</si>
  <si>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</si>
  <si>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</si>
  <si>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</si>
  <si>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</si>
  <si>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</si>
  <si>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</si>
  <si>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</si>
  <si>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</si>
  <si>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</si>
  <si>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</si>
  <si>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</si>
  <si>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</si>
  <si>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</si>
  <si>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</si>
  <si>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</si>
  <si>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</si>
  <si>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</si>
  <si>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</si>
  <si>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</si>
  <si>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</si>
  <si>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</si>
  <si>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</si>
  <si>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</si>
  <si>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</si>
  <si>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</si>
  <si>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</si>
  <si>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</si>
  <si>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</si>
  <si>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</si>
  <si>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</si>
  <si>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</si>
  <si>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</si>
  <si>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</si>
  <si>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</si>
  <si>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</si>
  <si>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</si>
  <si>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</si>
  <si>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</si>
  <si>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</si>
  <si>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</si>
  <si>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</si>
  <si>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</si>
  <si>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</si>
  <si>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</si>
  <si>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</si>
  <si>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</si>
  <si>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</si>
  <si>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</si>
  <si>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</si>
  <si>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</si>
  <si>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</si>
  <si>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</si>
  <si>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</si>
  <si>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</si>
  <si>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</si>
  <si>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</si>
  <si>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</si>
  <si>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</si>
  <si>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</si>
  <si>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</si>
  <si>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</si>
  <si>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</si>
  <si>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</si>
  <si>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</si>
  <si>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</si>
  <si>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</si>
  <si>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</si>
  <si>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</si>
  <si>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</si>
  <si>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</si>
  <si>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</si>
  <si>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</si>
  <si>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</si>
  <si>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</si>
  <si>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</si>
  <si>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</si>
  <si>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</si>
  <si>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</si>
  <si>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</si>
  <si>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</si>
  <si>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</si>
  <si>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</si>
  <si>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</si>
  <si>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</si>
  <si>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</si>
  <si>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</si>
  <si>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</si>
  <si>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</si>
  <si>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</si>
  <si>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</si>
  <si>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</si>
  <si>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</si>
  <si>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</si>
  <si>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</si>
  <si>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</si>
  <si>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</si>
  <si>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</si>
  <si>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</si>
  <si>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</si>
  <si>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</si>
  <si>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</si>
  <si>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</si>
  <si>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</si>
  <si>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</si>
  <si>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</si>
  <si>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</si>
  <si>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</si>
  <si>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</si>
  <si>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</si>
  <si>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</si>
  <si>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</si>
  <si>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</si>
  <si>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</si>
  <si>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</si>
  <si>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</si>
  <si>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</si>
  <si>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</si>
  <si>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</si>
  <si>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</si>
  <si>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</si>
  <si>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</si>
  <si>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</si>
  <si>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</si>
  <si>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</si>
  <si>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</si>
  <si>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</si>
  <si>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</si>
  <si>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</si>
  <si>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</si>
  <si>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</si>
  <si>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</si>
  <si>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</si>
  <si>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</si>
  <si>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</si>
  <si>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</si>
  <si>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</si>
  <si>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</si>
  <si>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</si>
  <si>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</si>
  <si>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</si>
  <si>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</si>
  <si>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</si>
  <si>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</si>
  <si>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</si>
  <si>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</si>
  <si>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</si>
  <si>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</si>
  <si>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</si>
  <si>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</si>
  <si>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</si>
  <si>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</si>
  <si>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</si>
  <si>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</si>
  <si>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</si>
  <si>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</si>
  <si>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</si>
  <si>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</si>
  <si>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</si>
  <si>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</si>
  <si>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</si>
  <si>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</si>
  <si>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</si>
  <si>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</si>
  <si>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</si>
  <si>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</si>
  <si>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</si>
  <si>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</si>
  <si>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</si>
  <si>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</si>
  <si>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</si>
  <si>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</si>
  <si>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</si>
  <si>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</si>
  <si>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</si>
  <si>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</si>
  <si>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</si>
  <si>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</si>
  <si>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</si>
  <si>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</si>
  <si>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</si>
  <si>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</si>
  <si>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</si>
  <si>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</si>
  <si>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</si>
  <si>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</si>
  <si>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</si>
  <si>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</si>
  <si>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</si>
  <si>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</si>
  <si>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</si>
  <si>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</si>
  <si>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</si>
  <si>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</si>
  <si>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</si>
  <si>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</si>
  <si>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</si>
  <si>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</si>
  <si>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</si>
  <si>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</si>
  <si>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</si>
  <si>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</si>
  <si>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</si>
  <si>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</si>
  <si>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</si>
  <si>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</si>
  <si>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</si>
  <si>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</si>
  <si>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</si>
  <si>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</si>
  <si>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</si>
  <si>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</si>
  <si>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</si>
  <si>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</si>
  <si>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</si>
  <si>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</si>
  <si>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</si>
  <si>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</si>
  <si>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</si>
  <si>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</si>
  <si>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</si>
  <si>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</si>
  <si>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</si>
  <si>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</si>
  <si>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</si>
  <si>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</si>
  <si>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</si>
  <si>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</si>
  <si>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</si>
  <si>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</si>
  <si>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</si>
  <si>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</si>
  <si>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</si>
  <si>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</si>
  <si>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</si>
  <si>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</si>
  <si>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</si>
  <si>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</si>
  <si>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</si>
  <si>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</si>
  <si>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</si>
  <si>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</si>
  <si>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</si>
  <si>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</si>
  <si>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</si>
  <si>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</si>
  <si>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</si>
  <si>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</si>
  <si>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</si>
  <si>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</si>
  <si>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</si>
  <si>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</si>
  <si>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</si>
  <si>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</si>
  <si>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</si>
  <si>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</si>
  <si>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</si>
  <si>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</si>
  <si>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</si>
  <si>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</si>
  <si>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</si>
  <si>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</si>
  <si>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</si>
  <si>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</si>
  <si>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</si>
  <si>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</si>
  <si>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</si>
  <si>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</si>
  <si>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</si>
  <si>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</si>
  <si>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</si>
  <si>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</si>
  <si>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</si>
  <si>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</si>
  <si>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</si>
  <si>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</si>
  <si>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</si>
  <si>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</si>
  <si>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</si>
  <si>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</si>
  <si>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</si>
  <si>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</si>
  <si>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</si>
  <si>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</si>
  <si>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</si>
  <si>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</si>
  <si>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</si>
  <si>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</si>
  <si>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</si>
  <si>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</si>
  <si>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</si>
  <si>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</si>
  <si>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</si>
  <si>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</si>
  <si>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</si>
  <si>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</si>
  <si>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</si>
  <si>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</si>
  <si>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</si>
  <si>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</si>
  <si>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</si>
  <si>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</si>
  <si>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</si>
  <si>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</si>
  <si>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</si>
  <si>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</si>
  <si>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</si>
  <si>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</si>
  <si>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</si>
  <si>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</si>
  <si>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</si>
  <si>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</si>
  <si>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</si>
  <si>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</si>
  <si>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</si>
  <si>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</si>
  <si>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</si>
  <si>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</si>
  <si>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</si>
  <si>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</si>
  <si>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</si>
  <si>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</si>
  <si>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</si>
  <si>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</si>
  <si>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</si>
  <si>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</si>
  <si>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</si>
  <si>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</si>
  <si>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</si>
  <si>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</si>
  <si>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</si>
  <si>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</si>
  <si>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</si>
  <si>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</si>
  <si>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</si>
  <si>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</si>
  <si>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</si>
  <si>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</si>
  <si>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</si>
  <si>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</si>
  <si>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</si>
  <si>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</si>
  <si>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</si>
  <si>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</si>
  <si>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</si>
  <si>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</si>
  <si>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</si>
  <si>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</si>
  <si>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</si>
  <si>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</si>
  <si>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</si>
  <si>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</si>
  <si>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</si>
  <si>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</si>
  <si>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</si>
  <si>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</si>
  <si>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</si>
  <si>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</si>
  <si>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</si>
  <si>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</si>
  <si>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</si>
  <si>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</si>
  <si>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</si>
  <si>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</si>
  <si>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</si>
  <si>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</si>
  <si>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</si>
  <si>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</si>
  <si>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</si>
  <si>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</si>
  <si>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</si>
  <si>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</si>
  <si>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</si>
  <si>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</si>
  <si>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</si>
  <si>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</si>
  <si>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</si>
  <si>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</si>
  <si>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</si>
  <si>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</si>
  <si>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</si>
  <si>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</si>
  <si>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</si>
  <si>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</si>
  <si>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</si>
  <si>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</si>
  <si>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</si>
  <si>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</si>
  <si>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</si>
  <si>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</si>
  <si>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</si>
  <si>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</si>
  <si>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</si>
  <si>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</si>
  <si>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</si>
  <si>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</si>
  <si>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</si>
  <si>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</si>
  <si>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</si>
  <si>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</si>
  <si>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</si>
  <si>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</si>
  <si>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</si>
  <si>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</si>
  <si>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</si>
  <si>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</si>
  <si>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</si>
  <si>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</si>
  <si>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</si>
  <si>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</si>
  <si>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</si>
  <si>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</si>
  <si>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</si>
  <si>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</si>
  <si>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</si>
  <si>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</si>
  <si>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</si>
  <si>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</si>
  <si>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</si>
  <si>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</si>
  <si>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</si>
  <si>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</si>
  <si>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</si>
  <si>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</si>
  <si>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</si>
  <si>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</si>
  <si>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</si>
  <si>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</si>
  <si>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</si>
  <si>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</si>
  <si>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</si>
  <si>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</si>
  <si>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</si>
  <si>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</si>
  <si>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</si>
  <si>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</si>
  <si>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</si>
  <si>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</si>
  <si>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</si>
  <si>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</si>
  <si>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</si>
  <si>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</si>
  <si>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</si>
  <si>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</si>
  <si>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</si>
  <si>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</si>
  <si>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</si>
  <si>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</si>
  <si>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</si>
  <si>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</si>
  <si>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</si>
  <si>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</si>
  <si>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</si>
  <si>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</si>
  <si>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</si>
  <si>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</si>
  <si>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</si>
  <si>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</si>
  <si>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</si>
  <si>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</si>
  <si>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</si>
  <si>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</si>
  <si>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</si>
  <si>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</si>
  <si>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</si>
  <si>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</si>
  <si>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</si>
  <si>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</si>
  <si>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</si>
  <si>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</si>
  <si>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</si>
  <si>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</si>
  <si>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</si>
  <si>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</si>
  <si>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</si>
  <si>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</si>
  <si>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</si>
  <si>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</si>
  <si>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</si>
  <si>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</si>
  <si>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</si>
  <si>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</si>
  <si>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</si>
  <si>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</si>
  <si>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</si>
  <si>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</si>
  <si>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</si>
  <si>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</si>
  <si>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</si>
  <si>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</si>
  <si>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</si>
  <si>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</si>
  <si>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</si>
  <si>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</si>
  <si>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</si>
  <si>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</si>
  <si>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</si>
  <si>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</si>
  <si>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</si>
  <si>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</si>
  <si>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</si>
  <si>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</si>
  <si>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</si>
  <si>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</si>
  <si>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</si>
  <si>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</si>
  <si>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</si>
  <si>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</si>
  <si>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</si>
  <si>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</si>
  <si>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</si>
  <si>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</si>
  <si>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</si>
  <si>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</si>
  <si>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</si>
  <si>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</si>
  <si>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</si>
  <si>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</si>
  <si>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</si>
  <si>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</si>
  <si>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</si>
  <si>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</si>
  <si>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</si>
  <si>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</si>
  <si>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</si>
  <si>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</si>
  <si>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</si>
  <si>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</si>
  <si>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</si>
  <si>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</si>
  <si>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</si>
  <si>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</si>
  <si>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</si>
  <si>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</si>
  <si>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</si>
  <si>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</si>
  <si>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</si>
  <si>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</si>
  <si>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</si>
  <si>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</si>
  <si>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</si>
  <si>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</si>
  <si>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</si>
  <si>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</si>
  <si>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</si>
  <si>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</si>
  <si>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</si>
  <si>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</si>
  <si>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</si>
  <si>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</si>
  <si>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</si>
  <si>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</si>
  <si>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</si>
  <si>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</si>
  <si>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</si>
  <si>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</si>
  <si>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</si>
  <si>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</si>
  <si>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</si>
  <si>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</si>
  <si>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</si>
  <si>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</si>
  <si>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</si>
  <si>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</si>
  <si>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</si>
  <si>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</si>
  <si>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</si>
  <si>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</si>
  <si>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</si>
  <si>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</si>
  <si>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</si>
  <si>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</si>
  <si>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</si>
  <si>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</si>
  <si>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</si>
  <si>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</si>
  <si>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</si>
  <si>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</si>
  <si>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</si>
  <si>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</si>
  <si>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</si>
  <si>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</si>
  <si>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</si>
  <si>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</si>
  <si>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</si>
  <si>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</si>
  <si>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</si>
  <si>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</si>
  <si>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</si>
  <si>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</si>
  <si>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</si>
  <si>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</si>
  <si>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</si>
  <si>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</si>
  <si>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</si>
  <si>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</si>
  <si>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</si>
  <si>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</si>
  <si>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</si>
  <si>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</si>
  <si>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</si>
  <si>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</si>
  <si>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</si>
  <si>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</si>
  <si>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</si>
  <si>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</si>
  <si>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</si>
  <si>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</si>
  <si>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</si>
  <si>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</si>
  <si>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</si>
  <si>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</si>
  <si>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</si>
  <si>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</si>
  <si>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</si>
  <si>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</si>
  <si>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</si>
  <si>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</si>
  <si>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</si>
  <si>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</si>
  <si>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</si>
  <si>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</si>
  <si>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</si>
  <si>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</si>
  <si>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</si>
  <si>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</si>
  <si>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</si>
  <si>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</si>
  <si>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</si>
  <si>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</si>
  <si>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</si>
  <si>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</si>
  <si>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</si>
  <si>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</si>
  <si>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</si>
  <si>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</si>
  <si>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</si>
  <si>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</si>
  <si>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</si>
  <si>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</si>
  <si>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</si>
  <si>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</si>
  <si>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</si>
  <si>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</si>
  <si>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</si>
  <si>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</si>
  <si>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</si>
  <si>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</si>
  <si>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</si>
  <si>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</si>
  <si>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</si>
  <si>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</si>
  <si>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</si>
  <si>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</si>
  <si>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</si>
  <si>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</si>
  <si>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</si>
  <si>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</si>
  <si>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</si>
  <si>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</si>
  <si>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</si>
  <si>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</si>
  <si>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</si>
  <si>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</si>
  <si>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</si>
  <si>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</si>
  <si>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</si>
  <si>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</si>
  <si>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</si>
  <si>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</si>
  <si>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</si>
  <si>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</si>
  <si>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</si>
  <si>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</si>
  <si>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</si>
  <si>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</si>
  <si>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</si>
  <si>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</si>
  <si>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</si>
  <si>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</si>
  <si>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</si>
  <si>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</si>
  <si>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</si>
  <si>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</si>
  <si>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</si>
  <si>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</si>
  <si>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</si>
  <si>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</si>
  <si>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</si>
  <si>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</si>
  <si>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</si>
  <si>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</si>
  <si>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</si>
  <si>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</si>
  <si>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</si>
  <si>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</si>
  <si>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</si>
  <si>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</si>
  <si>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</si>
  <si>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</si>
  <si>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</si>
  <si>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</si>
  <si>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</si>
  <si>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</si>
  <si>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</si>
  <si>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</si>
  <si>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</si>
  <si>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</si>
  <si>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</si>
  <si>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</si>
  <si>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</si>
  <si>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</si>
  <si>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</si>
  <si>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</si>
  <si>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</si>
  <si>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</si>
  <si>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</si>
  <si>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</si>
  <si>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</si>
  <si>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</si>
  <si>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</si>
  <si>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</si>
  <si>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</si>
  <si>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</si>
  <si>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</si>
  <si>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</si>
  <si>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</si>
  <si>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</si>
  <si>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</si>
  <si>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</si>
  <si>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</si>
  <si>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</si>
  <si>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</si>
  <si>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</si>
  <si>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</si>
  <si>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</si>
  <si>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</si>
  <si>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</si>
  <si>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</si>
  <si>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</si>
  <si>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</si>
  <si>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</si>
  <si>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</si>
  <si>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</si>
  <si>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</si>
  <si>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</si>
  <si>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</si>
  <si>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</si>
  <si>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</si>
  <si>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</si>
  <si>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</si>
  <si>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</si>
  <si>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</si>
  <si>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</si>
  <si>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</si>
  <si>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</si>
  <si>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</si>
  <si>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</si>
  <si>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</si>
  <si>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</si>
  <si>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</si>
  <si>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</si>
  <si>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</si>
  <si>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</si>
  <si>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</si>
  <si>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</si>
  <si>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</si>
  <si>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</si>
  <si>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</si>
  <si>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</si>
  <si>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</si>
  <si>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</si>
  <si>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</si>
  <si>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</si>
  <si>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</si>
  <si>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</si>
  <si>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</si>
  <si>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</si>
  <si>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</si>
  <si>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</si>
  <si>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</si>
  <si>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</si>
  <si>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</si>
  <si>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</si>
  <si>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</si>
  <si>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</si>
  <si>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</si>
  <si>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</si>
  <si>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</si>
  <si>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</si>
  <si>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</si>
  <si>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</si>
  <si>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</si>
  <si>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</si>
  <si>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</si>
  <si>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</si>
  <si>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</si>
  <si>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</si>
  <si>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</si>
  <si>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</si>
  <si>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</si>
  <si>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</si>
  <si>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</si>
  <si>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</si>
  <si>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</si>
  <si>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</si>
  <si>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</si>
  <si>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</si>
  <si>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</si>
  <si>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</si>
  <si>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</si>
  <si>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</si>
  <si>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</si>
  <si>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</si>
  <si>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</si>
  <si>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</si>
  <si>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</si>
  <si>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</si>
  <si>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</si>
  <si>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</si>
  <si>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</si>
  <si>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</si>
  <si>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</si>
  <si>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</si>
  <si>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</si>
  <si>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</si>
  <si>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</si>
  <si>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</si>
  <si>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</si>
  <si>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</si>
  <si>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</si>
  <si>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</si>
  <si>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</si>
  <si>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</si>
  <si>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</si>
  <si>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</si>
  <si>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</si>
  <si>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</si>
  <si>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</si>
  <si>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</si>
  <si>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</si>
  <si>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</si>
  <si>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</si>
  <si>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</si>
  <si>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</si>
  <si>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</si>
  <si>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</si>
  <si>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</si>
  <si>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</si>
  <si>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</si>
  <si>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</si>
  <si>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</si>
  <si>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</si>
  <si>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</si>
  <si>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</si>
  <si>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</si>
  <si>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</si>
  <si>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</si>
  <si>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</si>
  <si>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</si>
  <si>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</si>
  <si>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</si>
  <si>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</si>
  <si>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</si>
  <si>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</si>
  <si>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</si>
  <si>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</si>
  <si>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</si>
  <si>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</si>
  <si>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</si>
  <si>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</si>
  <si>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</si>
  <si>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</si>
  <si>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</si>
  <si>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</si>
  <si>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</si>
  <si>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</si>
  <si>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</si>
  <si>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</si>
  <si>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</si>
  <si>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</si>
  <si>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</si>
  <si>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</si>
  <si>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</si>
  <si>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</si>
  <si>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</si>
  <si>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</si>
  <si>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</si>
  <si>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</si>
  <si>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</si>
  <si>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</si>
  <si>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</si>
  <si>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</si>
  <si>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</si>
  <si>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</si>
  <si>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</si>
  <si>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</si>
  <si>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</si>
  <si>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</si>
  <si>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</si>
  <si>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</si>
  <si>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</si>
  <si>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</si>
  <si>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</si>
  <si>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</si>
  <si>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</si>
  <si>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</si>
  <si>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</si>
  <si>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</si>
  <si>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</si>
  <si>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</si>
  <si>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</si>
  <si>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</si>
  <si>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</si>
  <si>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</si>
  <si>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</si>
  <si>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</si>
  <si>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</si>
  <si>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</si>
  <si>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</si>
  <si>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</si>
  <si>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</si>
  <si>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</si>
  <si>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</si>
  <si>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</si>
  <si>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</si>
  <si>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</si>
  <si>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</si>
  <si>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</si>
  <si>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</si>
  <si>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</si>
  <si>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</si>
  <si>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</si>
  <si>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</si>
  <si>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</si>
  <si>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</si>
  <si>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</si>
  <si>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</si>
  <si>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</si>
  <si>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</si>
  <si>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</si>
  <si>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</si>
  <si>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</si>
  <si>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</si>
  <si>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</si>
  <si>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</si>
  <si>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</si>
  <si>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</si>
  <si>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</si>
  <si>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</si>
  <si>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</si>
  <si>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</si>
  <si>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</si>
  <si>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</si>
  <si>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</si>
  <si>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</si>
  <si>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</si>
  <si>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</si>
  <si>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</si>
  <si>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</si>
  <si>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</si>
  <si>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</si>
  <si>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</si>
  <si>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</si>
  <si>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</si>
  <si>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</si>
  <si>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</si>
  <si>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</si>
  <si>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</si>
  <si>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</si>
  <si>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</si>
  <si>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</si>
  <si>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</si>
  <si>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</si>
  <si>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</si>
  <si>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</si>
  <si>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</si>
  <si>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</si>
  <si>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</si>
  <si>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</si>
  <si>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</si>
  <si>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</si>
  <si>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</si>
  <si>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</si>
  <si>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</si>
  <si>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</si>
  <si>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</si>
  <si>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</si>
  <si>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</si>
  <si>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</si>
  <si>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</si>
  <si>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</si>
  <si>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</si>
  <si>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</si>
  <si>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</si>
  <si>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</si>
  <si>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</si>
  <si>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</si>
  <si>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</si>
  <si>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</si>
  <si>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</si>
  <si>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</si>
  <si>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</si>
  <si>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</si>
  <si>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</si>
  <si>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</si>
  <si>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</si>
  <si>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</si>
  <si>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</si>
  <si>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</si>
  <si>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</si>
  <si>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</si>
  <si>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</si>
  <si>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</si>
  <si>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</si>
  <si>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</si>
  <si>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</si>
  <si>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</si>
  <si>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</si>
  <si>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</si>
  <si>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</si>
  <si>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</si>
  <si>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</si>
  <si>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</si>
  <si>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</si>
  <si>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</si>
  <si>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</si>
  <si>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</si>
  <si>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</si>
  <si>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</si>
  <si>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</si>
  <si>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</si>
  <si>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</si>
  <si>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</si>
  <si>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</si>
  <si>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</si>
  <si>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</si>
  <si>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</si>
  <si>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</si>
  <si>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</si>
  <si>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</si>
  <si>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</si>
  <si>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</si>
  <si>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</si>
  <si>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</si>
  <si>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</si>
  <si>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</si>
  <si>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</si>
  <si>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</si>
  <si>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</si>
  <si>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</si>
  <si>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</si>
  <si>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</si>
  <si>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</si>
  <si>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</si>
  <si>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</si>
  <si>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</si>
  <si>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</si>
  <si>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</si>
  <si>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</si>
  <si>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</si>
  <si>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</si>
  <si>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</si>
  <si>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</si>
  <si>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</si>
  <si>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</si>
  <si>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</si>
  <si>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</si>
  <si>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</si>
  <si>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</si>
  <si>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</si>
  <si>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</si>
  <si>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</si>
  <si>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</si>
  <si>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</si>
  <si>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</si>
  <si>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</si>
  <si>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</si>
  <si>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</si>
  <si>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</si>
  <si>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</si>
  <si>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</si>
  <si>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</si>
  <si>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</si>
  <si>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</si>
  <si>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</si>
  <si>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</si>
  <si>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</si>
  <si>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</si>
  <si>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</si>
  <si>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</si>
  <si>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</si>
  <si>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</si>
  <si>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</si>
  <si>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</si>
  <si>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</si>
  <si>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</si>
  <si>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</si>
  <si>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</si>
  <si>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</si>
  <si>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</si>
  <si>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</si>
  <si>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</si>
  <si>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</si>
  <si>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</si>
  <si>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</si>
  <si>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</si>
  <si>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</si>
  <si>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</si>
  <si>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</si>
  <si>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</si>
  <si>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</si>
  <si>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</si>
  <si>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</si>
  <si>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</si>
  <si>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</si>
  <si>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</si>
  <si>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</si>
  <si>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</si>
  <si>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</si>
  <si>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</si>
  <si>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</si>
  <si>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</si>
  <si>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</si>
  <si>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</si>
  <si>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</si>
  <si>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</si>
  <si>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</si>
  <si>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</si>
  <si>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</si>
  <si>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</si>
  <si>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</si>
  <si>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</si>
  <si>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</si>
  <si>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</si>
  <si>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</si>
  <si>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</si>
  <si>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</si>
  <si>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</si>
  <si>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</si>
  <si>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</si>
  <si>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</si>
  <si>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</si>
  <si>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</si>
  <si>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</si>
  <si>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</si>
  <si>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</si>
  <si>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</si>
  <si>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</si>
  <si>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</si>
  <si>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</si>
  <si>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</si>
  <si>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</si>
  <si>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</si>
  <si>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</si>
  <si>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</si>
  <si>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</si>
  <si>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</si>
  <si>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</si>
  <si>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</si>
  <si>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</si>
  <si>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</si>
  <si>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</si>
  <si>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</si>
  <si>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</si>
  <si>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</si>
  <si>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</si>
  <si>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</si>
  <si>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</si>
  <si>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</si>
  <si>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</si>
  <si>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</si>
  <si>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</si>
  <si>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</si>
  <si>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</si>
  <si>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</si>
  <si>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</si>
  <si>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</si>
  <si>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</si>
  <si>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</si>
  <si>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</si>
  <si>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</si>
  <si>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</si>
  <si>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</si>
  <si>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</si>
  <si>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</si>
  <si>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</si>
  <si>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</si>
  <si>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</si>
  <si>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</si>
  <si>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</si>
  <si>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</si>
  <si>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</si>
  <si>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</si>
  <si>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</si>
  <si>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</si>
  <si>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</si>
  <si>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</si>
  <si>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</si>
  <si>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</si>
  <si>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</si>
  <si>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</si>
  <si>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</si>
  <si>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</si>
  <si>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</si>
  <si>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</si>
  <si>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</si>
  <si>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</si>
  <si>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</si>
  <si>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</si>
  <si>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</si>
  <si>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</si>
  <si>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</si>
  <si>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</si>
  <si>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</si>
  <si>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</si>
  <si>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</si>
  <si>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</si>
  <si>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</si>
  <si>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</si>
  <si>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</si>
  <si>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</si>
  <si>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</si>
  <si>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</si>
  <si>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</si>
  <si>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</si>
  <si>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</si>
  <si>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</si>
  <si>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</si>
  <si>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</si>
  <si>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</si>
  <si>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</si>
  <si>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</si>
  <si>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</si>
  <si>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</si>
  <si>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</si>
  <si>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</si>
  <si>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</si>
  <si>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</si>
  <si>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</si>
  <si>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</si>
  <si>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</si>
  <si>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</si>
  <si>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</si>
  <si>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</si>
  <si>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</si>
  <si>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</si>
  <si>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</si>
  <si>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</si>
  <si>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</si>
  <si>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</si>
  <si>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</si>
  <si>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</si>
  <si>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</si>
  <si>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</si>
  <si>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</si>
  <si>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</si>
  <si>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</si>
  <si>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</si>
  <si>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</si>
  <si>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</si>
  <si>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</si>
  <si>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</si>
  <si>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</si>
  <si>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</si>
  <si>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</si>
  <si>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</si>
  <si>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</si>
  <si>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</si>
  <si>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</si>
  <si>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</si>
  <si>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</si>
  <si>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</si>
  <si>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</si>
  <si>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</si>
  <si>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</si>
  <si>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</si>
  <si>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</si>
  <si>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</si>
  <si>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</si>
  <si>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</si>
  <si>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</si>
  <si>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</si>
  <si>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</si>
  <si>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</si>
  <si>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</si>
  <si>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</si>
  <si>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</si>
  <si>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</si>
  <si>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</si>
  <si>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</si>
  <si>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</si>
  <si>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</si>
  <si>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</si>
  <si>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</si>
  <si>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</si>
  <si>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</si>
  <si>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</si>
  <si>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</si>
  <si>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</si>
  <si>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</si>
  <si>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</si>
  <si>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</si>
  <si>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</si>
  <si>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</si>
  <si>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</si>
  <si>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</si>
  <si>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</si>
  <si>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</si>
  <si>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</si>
  <si>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</si>
  <si>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</si>
  <si>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</si>
  <si>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</si>
  <si>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</si>
  <si>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</si>
  <si>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</si>
  <si>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</si>
  <si>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</si>
  <si>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</si>
  <si>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</si>
  <si>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</si>
  <si>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</si>
  <si>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</si>
  <si>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</si>
  <si>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</si>
  <si>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</si>
  <si>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</si>
  <si>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</si>
  <si>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</si>
  <si>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</si>
  <si>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</si>
  <si>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</si>
  <si>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</si>
  <si>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</si>
  <si>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</si>
  <si>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</si>
  <si>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</si>
  <si>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</si>
  <si>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</si>
  <si>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</si>
  <si>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</si>
  <si>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</si>
  <si>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</si>
  <si>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</si>
  <si>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</si>
  <si>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</si>
  <si>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</si>
  <si>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</si>
  <si>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</si>
  <si>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</si>
  <si>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</si>
  <si>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</si>
  <si>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</si>
  <si>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</si>
  <si>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</si>
  <si>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</si>
  <si>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</si>
  <si>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</si>
  <si>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</si>
  <si>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</si>
  <si>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</si>
  <si>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</si>
  <si>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</si>
  <si>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</si>
  <si>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</si>
  <si>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</si>
  <si>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</si>
  <si>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</si>
  <si>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</si>
  <si>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</si>
  <si>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</si>
  <si>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</si>
  <si>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</si>
  <si>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</si>
  <si>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</si>
  <si>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</si>
  <si>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</si>
  <si>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</si>
  <si>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</si>
  <si>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</si>
  <si>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</si>
  <si>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</si>
  <si>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</si>
  <si>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</si>
  <si>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</si>
  <si>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</si>
  <si>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</si>
  <si>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</si>
  <si>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</si>
  <si>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</si>
  <si>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</si>
  <si>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</si>
  <si>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</si>
  <si>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</si>
  <si>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</si>
  <si>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</si>
  <si>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</si>
  <si>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</si>
  <si>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</si>
  <si>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</si>
  <si>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</si>
  <si>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</si>
  <si>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</si>
  <si>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</si>
  <si>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</si>
  <si>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</si>
  <si>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</si>
  <si>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</si>
  <si>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</si>
  <si>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</si>
  <si>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</si>
  <si>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</si>
  <si>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</si>
  <si>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</si>
  <si>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</si>
  <si>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</si>
  <si>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</si>
  <si>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</si>
  <si>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</si>
  <si>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</si>
  <si>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</si>
  <si>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</si>
  <si>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</si>
  <si>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</si>
  <si>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</si>
  <si>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</si>
  <si>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</si>
  <si>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</si>
  <si>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</si>
  <si>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</si>
  <si>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</si>
  <si>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</si>
  <si>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</si>
  <si>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</si>
  <si>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</si>
  <si>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</si>
  <si>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</si>
  <si>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</si>
  <si>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</si>
  <si>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</si>
  <si>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</si>
  <si>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</si>
  <si>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</si>
  <si>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</si>
  <si>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</si>
  <si>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</si>
  <si>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</si>
  <si>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</si>
  <si>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</si>
  <si>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</si>
  <si>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</si>
  <si>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</si>
  <si>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</si>
  <si>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</si>
  <si>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</si>
  <si>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</si>
  <si>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</si>
  <si>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</si>
  <si>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</si>
  <si>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</si>
  <si>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</si>
  <si>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</si>
  <si>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</si>
  <si>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</si>
  <si>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</si>
  <si>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</si>
  <si>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</si>
  <si>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</si>
  <si>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</si>
  <si>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</si>
  <si>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</si>
  <si>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</si>
  <si>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</si>
  <si>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</si>
  <si>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</si>
  <si>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</si>
  <si>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</si>
  <si>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</si>
  <si>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</si>
  <si>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</si>
  <si>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</si>
  <si>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</si>
  <si>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</si>
  <si>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</si>
  <si>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</si>
  <si>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</si>
  <si>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</si>
  <si>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</si>
  <si>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</si>
  <si>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</si>
  <si>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</si>
  <si>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</si>
  <si>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</si>
  <si>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</si>
  <si>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</si>
  <si>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</si>
  <si>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</si>
  <si>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</si>
  <si>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</si>
  <si>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</si>
  <si>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</si>
  <si>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</si>
  <si>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</si>
  <si>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</si>
  <si>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</si>
  <si>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</si>
  <si>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</si>
  <si>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</si>
  <si>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</si>
  <si>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</si>
  <si>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</si>
  <si>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</si>
  <si>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</si>
  <si>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</si>
  <si>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</si>
  <si>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</si>
  <si>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</si>
  <si>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</si>
  <si>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</si>
  <si>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</si>
  <si>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</si>
  <si>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</si>
  <si>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</si>
  <si>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</si>
  <si>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</si>
  <si>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</si>
  <si>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</si>
  <si>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</si>
  <si>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</si>
  <si>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</si>
  <si>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</si>
  <si>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</si>
  <si>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</si>
  <si>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</si>
  <si>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</si>
  <si>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</si>
  <si>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</si>
  <si>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</si>
  <si>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</si>
  <si>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</si>
  <si>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</si>
  <si>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</si>
  <si>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</si>
  <si>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</si>
  <si>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</si>
  <si>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</si>
  <si>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</si>
  <si>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</si>
  <si>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</si>
  <si>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</si>
  <si>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</si>
  <si>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</si>
  <si>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</si>
  <si>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</si>
  <si>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</si>
  <si>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</si>
  <si>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</si>
  <si>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</si>
  <si>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</si>
  <si>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</si>
  <si>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</si>
  <si>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</si>
  <si>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</si>
  <si>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</si>
  <si>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</si>
  <si>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</si>
  <si>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</si>
  <si>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</si>
  <si>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</si>
  <si>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</si>
  <si>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</si>
  <si>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</si>
  <si>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</si>
  <si>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</si>
  <si>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</si>
  <si>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</si>
  <si>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</si>
  <si>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</si>
  <si>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</si>
  <si>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</si>
  <si>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</si>
  <si>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</si>
  <si>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</si>
  <si>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</si>
  <si>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</si>
  <si>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</si>
  <si>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</si>
  <si>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</si>
  <si>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</si>
  <si>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</si>
  <si>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</si>
  <si>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</si>
  <si>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</si>
  <si>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</si>
  <si>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</si>
  <si>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</si>
  <si>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</si>
  <si>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</si>
  <si>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</si>
  <si>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</si>
  <si>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</si>
  <si>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</si>
  <si>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</si>
  <si>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</si>
  <si>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</si>
  <si>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</si>
  <si>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</si>
  <si>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</si>
  <si>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</si>
  <si>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</si>
  <si>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</si>
  <si>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</si>
  <si>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</si>
  <si>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</si>
  <si>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</si>
  <si>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</si>
  <si>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</si>
  <si>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</si>
  <si>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</si>
  <si>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</si>
  <si>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</si>
  <si>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</si>
  <si>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</si>
  <si>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</si>
  <si>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</si>
  <si>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</si>
  <si>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</si>
  <si>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</si>
  <si>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</si>
  <si>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</si>
  <si>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</si>
  <si>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</si>
  <si>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</si>
  <si>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</si>
  <si>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</si>
  <si>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</si>
  <si>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</si>
  <si>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</si>
  <si>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</si>
  <si>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</si>
  <si>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</si>
  <si>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</si>
  <si>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</si>
  <si>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</si>
  <si>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</si>
  <si>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</si>
  <si>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</si>
  <si>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</si>
  <si>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</si>
  <si>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</si>
  <si>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</si>
  <si>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</si>
  <si>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</si>
  <si>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</si>
  <si>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</si>
  <si>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</si>
  <si>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</si>
  <si>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</si>
  <si>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</si>
  <si>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</si>
  <si>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</si>
  <si>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</si>
  <si>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</si>
  <si>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</si>
  <si>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</si>
  <si>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</si>
  <si>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</si>
  <si>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</si>
  <si>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</si>
  <si>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</si>
  <si>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</si>
  <si>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</si>
  <si>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</si>
  <si>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</si>
  <si>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</si>
  <si>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</si>
  <si>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</si>
  <si>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</si>
  <si>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</si>
  <si>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</si>
  <si>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</si>
  <si>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</si>
  <si>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</si>
  <si>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</si>
  <si>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</si>
  <si>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</si>
  <si>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</si>
  <si>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</si>
  <si>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</si>
  <si>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</si>
  <si>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</si>
  <si>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</si>
  <si>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</si>
  <si>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</si>
  <si>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</si>
  <si>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</si>
  <si>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</si>
  <si>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</si>
  <si>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</si>
  <si>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</si>
  <si>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</si>
  <si>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</si>
  <si>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</si>
  <si>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</si>
  <si>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</si>
  <si>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</si>
  <si>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</si>
  <si>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</si>
  <si>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</si>
  <si>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</si>
  <si>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</si>
  <si>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</si>
  <si>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</si>
  <si>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</si>
  <si>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</si>
  <si>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</si>
  <si>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</si>
  <si>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</si>
  <si>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</si>
  <si>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</si>
  <si>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</si>
  <si>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</si>
  <si>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</si>
  <si>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</si>
  <si>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</si>
  <si>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</si>
  <si>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</si>
  <si>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</si>
  <si>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</si>
  <si>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</si>
  <si>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</si>
  <si>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</si>
  <si>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</si>
  <si>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</si>
  <si>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</si>
  <si>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</si>
  <si>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</si>
  <si>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</si>
  <si>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</si>
  <si>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</si>
  <si>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</si>
  <si>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</si>
  <si>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</si>
  <si>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</si>
  <si>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</si>
  <si>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</si>
  <si>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</si>
  <si>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</si>
  <si>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</si>
  <si>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</si>
  <si>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</si>
  <si>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</si>
  <si>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</si>
  <si>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</si>
  <si>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</si>
  <si>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</si>
  <si>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</si>
  <si>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</si>
  <si>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</si>
  <si>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</si>
  <si>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</si>
  <si>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</si>
  <si>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</si>
  <si>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</si>
  <si>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</si>
  <si>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</si>
  <si>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</si>
  <si>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</si>
  <si>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</si>
  <si>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</si>
  <si>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</si>
  <si>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</si>
  <si>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</si>
  <si>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</si>
  <si>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</si>
  <si>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</si>
  <si>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</si>
  <si>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</si>
  <si>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</si>
  <si>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</si>
  <si>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</si>
  <si>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</si>
  <si>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</si>
  <si>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</si>
  <si>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</si>
  <si>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</si>
  <si>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</si>
  <si>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</si>
  <si>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</si>
  <si>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</si>
  <si>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</si>
  <si>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</si>
  <si>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</si>
  <si>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</si>
  <si>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</si>
  <si>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</si>
  <si>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</si>
  <si>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</si>
  <si>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</si>
  <si>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</si>
  <si>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</si>
  <si>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</si>
  <si>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</si>
  <si>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</si>
  <si>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</si>
  <si>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</si>
  <si>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</si>
  <si>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</si>
  <si>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</si>
  <si>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</si>
  <si>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</si>
  <si>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</si>
  <si>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</si>
  <si>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</si>
  <si>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</si>
  <si>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</si>
  <si>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</si>
  <si>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</si>
  <si>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</si>
  <si>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</si>
  <si>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</si>
  <si>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</si>
  <si>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</si>
  <si>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</si>
  <si>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</si>
  <si>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</si>
  <si>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</si>
  <si>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</si>
  <si>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</si>
  <si>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</si>
  <si>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</si>
  <si>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</si>
  <si>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</si>
  <si>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</si>
  <si>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</si>
  <si>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</si>
  <si>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</si>
  <si>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</si>
  <si>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</si>
  <si>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</si>
  <si>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</si>
  <si>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</si>
  <si>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</si>
  <si>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</si>
  <si>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</si>
  <si>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</si>
  <si>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</si>
  <si>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</si>
  <si>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</si>
  <si>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</si>
  <si>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</si>
  <si>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</si>
  <si>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</si>
  <si>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</si>
  <si>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</si>
  <si>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</si>
  <si>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</si>
  <si>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</si>
  <si>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</si>
  <si>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</si>
  <si>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</si>
  <si>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</si>
  <si>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</si>
  <si>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</si>
  <si>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</si>
  <si>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</si>
  <si>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</si>
  <si>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</si>
  <si>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</si>
  <si>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</si>
  <si>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</si>
  <si>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</si>
  <si>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</si>
  <si>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</si>
  <si>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</si>
  <si>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</si>
  <si>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</si>
  <si>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</si>
  <si>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</si>
  <si>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</si>
  <si>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</si>
  <si>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</si>
  <si>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</si>
  <si>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</si>
  <si>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</si>
  <si>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</si>
  <si>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</si>
  <si>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</si>
  <si>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</si>
  <si>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</si>
  <si>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</si>
  <si>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</si>
  <si>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</si>
  <si>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</si>
  <si>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</si>
  <si>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</si>
  <si>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</si>
  <si>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</si>
  <si>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</si>
  <si>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</si>
  <si>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</si>
  <si>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</si>
  <si>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</si>
  <si>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</si>
  <si>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</si>
  <si>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</si>
  <si>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</si>
  <si>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</si>
  <si>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</si>
  <si>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</si>
  <si>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</si>
  <si>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</si>
  <si>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</si>
  <si>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</si>
  <si>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</si>
  <si>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</si>
  <si>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</si>
  <si>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</si>
  <si>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</si>
  <si>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</si>
  <si>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</si>
  <si>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</si>
  <si>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</si>
  <si>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</si>
  <si>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</si>
  <si>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</si>
  <si>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</si>
  <si>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</si>
  <si>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</si>
  <si>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</si>
  <si>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</si>
  <si>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</si>
  <si>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</si>
  <si>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</si>
  <si>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</si>
  <si>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</si>
  <si>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</si>
  <si>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</si>
  <si>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</si>
  <si>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</si>
  <si>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</si>
  <si>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</si>
  <si>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</si>
  <si>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</si>
  <si>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</si>
  <si>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</si>
  <si>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</si>
  <si>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</si>
  <si>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</si>
  <si>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</si>
  <si>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</si>
  <si>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</si>
  <si>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</si>
  <si>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</si>
  <si>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</si>
  <si>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</si>
  <si>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</si>
  <si>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</si>
  <si>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</si>
  <si>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</si>
  <si>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</si>
  <si>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</si>
  <si>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</si>
  <si>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</si>
  <si>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</si>
  <si>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</si>
  <si>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</si>
  <si>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</si>
  <si>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</si>
  <si>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</si>
  <si>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</si>
  <si>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</si>
  <si>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</si>
  <si>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</si>
  <si>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</si>
  <si>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</si>
  <si>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</si>
  <si>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</si>
  <si>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</si>
  <si>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</si>
  <si>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</si>
  <si>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</si>
  <si>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</si>
  <si>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</si>
  <si>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</si>
  <si>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</si>
  <si>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</si>
  <si>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</si>
  <si>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</si>
  <si>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</si>
  <si>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</si>
  <si>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</si>
  <si>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</si>
  <si>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</si>
  <si>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</si>
  <si>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</si>
  <si>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</si>
  <si>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</si>
  <si>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</si>
  <si>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</si>
  <si>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</si>
  <si>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</si>
  <si>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</si>
  <si>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</si>
  <si>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</si>
  <si>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</si>
  <si>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</si>
  <si>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</si>
  <si>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</si>
  <si>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</si>
  <si>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</si>
  <si>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</si>
  <si>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</si>
  <si>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</si>
  <si>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</si>
  <si>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</si>
  <si>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</si>
  <si>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</si>
  <si>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</si>
  <si>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</si>
  <si>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</si>
  <si>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</si>
  <si>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</si>
  <si>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</si>
  <si>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</si>
  <si>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</si>
  <si>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</si>
  <si>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</si>
  <si>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</si>
  <si>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</si>
  <si>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</si>
  <si>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</si>
  <si>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</si>
  <si>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</si>
  <si>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</si>
  <si>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</si>
  <si>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</si>
  <si>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</si>
  <si>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</si>
  <si>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</si>
  <si>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</si>
  <si>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</si>
  <si>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</si>
  <si>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</si>
  <si>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</si>
  <si>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</si>
  <si>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</si>
  <si>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</si>
  <si>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</si>
  <si>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</si>
  <si>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</si>
  <si>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</si>
  <si>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</si>
  <si>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</si>
  <si>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</si>
  <si>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</si>
  <si>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</si>
  <si>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</si>
  <si>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</si>
  <si>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</si>
  <si>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</si>
  <si>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</si>
  <si>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</si>
  <si>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</si>
  <si>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</si>
  <si>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</si>
  <si>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</si>
  <si>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</si>
  <si>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</si>
  <si>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</si>
  <si>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</si>
  <si>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</si>
  <si>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</si>
  <si>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</si>
  <si>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</si>
  <si>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</si>
  <si>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</si>
  <si>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</si>
  <si>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</si>
  <si>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</si>
  <si>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</si>
  <si>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</si>
  <si>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</si>
  <si>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</si>
  <si>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</si>
  <si>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</si>
  <si>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</si>
  <si>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</si>
  <si>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</si>
  <si>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</si>
  <si>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</si>
  <si>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</si>
  <si>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</si>
  <si>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</si>
  <si>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</si>
  <si>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</si>
  <si>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</si>
  <si>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</si>
  <si>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</si>
  <si>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</si>
  <si>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</si>
  <si>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</si>
  <si>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</si>
  <si>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</si>
  <si>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</si>
  <si>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</si>
  <si>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</si>
  <si>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</si>
  <si>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</si>
  <si>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</si>
  <si>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</si>
  <si>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</si>
  <si>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</si>
  <si>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</si>
  <si>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</si>
  <si>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</si>
  <si>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</si>
  <si>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</si>
  <si>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</si>
  <si>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</si>
  <si>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</si>
  <si>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</si>
  <si>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</si>
  <si>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</si>
  <si>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</si>
  <si>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</si>
  <si>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</si>
  <si>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</si>
  <si>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</si>
  <si>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</si>
  <si>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</si>
  <si>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</si>
  <si>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</si>
  <si>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</si>
  <si>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</si>
  <si>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</si>
  <si>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</si>
  <si>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</si>
  <si>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</si>
  <si>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</si>
  <si>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</si>
  <si>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</si>
  <si>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</si>
  <si>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</si>
  <si>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</si>
  <si>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</si>
  <si>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</si>
  <si>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</si>
  <si>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</si>
  <si>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</si>
  <si>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</si>
  <si>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</si>
  <si>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</si>
  <si>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</si>
  <si>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</si>
  <si>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</si>
  <si>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</si>
  <si>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</si>
  <si>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</si>
  <si>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</si>
  <si>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</si>
  <si>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</si>
  <si>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</si>
  <si>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</si>
  <si>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</si>
  <si>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</si>
  <si>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</si>
  <si>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</si>
  <si>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</si>
  <si>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</si>
  <si>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</si>
  <si>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</si>
  <si>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</si>
  <si>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</si>
  <si>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</si>
  <si>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</si>
  <si>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</si>
  <si>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</si>
  <si>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</si>
  <si>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</si>
  <si>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</si>
  <si>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</si>
  <si>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</si>
  <si>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</si>
  <si>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</si>
  <si>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</si>
  <si>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</si>
  <si>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</si>
  <si>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</si>
  <si>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</si>
  <si>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</si>
  <si>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</si>
  <si>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</si>
  <si>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</si>
  <si>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</si>
  <si>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</si>
  <si>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</si>
  <si>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</si>
  <si>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</si>
  <si>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</si>
  <si>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</si>
  <si>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</si>
  <si>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</si>
  <si>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</si>
  <si>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</si>
  <si>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</si>
  <si>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</si>
  <si>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</si>
  <si>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</si>
  <si>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</si>
  <si>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</si>
  <si>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</si>
  <si>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</si>
  <si>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</si>
  <si>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</si>
  <si>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</si>
  <si>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</si>
  <si>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</si>
  <si>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</si>
  <si>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</si>
  <si>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</si>
  <si>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</si>
  <si>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</si>
  <si>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</si>
  <si>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</si>
  <si>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</si>
  <si>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</si>
  <si>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</si>
  <si>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</si>
  <si>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</si>
  <si>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</si>
  <si>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</si>
  <si>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</si>
  <si>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</si>
  <si>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</si>
  <si>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</si>
  <si>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</si>
  <si>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</si>
  <si>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</si>
  <si>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</si>
  <si>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</si>
  <si>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</si>
  <si>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</si>
  <si>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</si>
  <si>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</si>
  <si>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</si>
  <si>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</si>
  <si>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</si>
  <si>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</si>
  <si>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</si>
  <si>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</si>
  <si>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</si>
  <si>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</si>
  <si>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</si>
  <si>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</si>
  <si>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</si>
  <si>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</si>
  <si>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</si>
  <si>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</si>
  <si>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</si>
  <si>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</si>
  <si>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</si>
  <si>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</si>
  <si>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</si>
  <si>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</si>
  <si>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</si>
  <si>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</si>
  <si>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</si>
  <si>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</si>
  <si>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</si>
  <si>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</si>
  <si>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</si>
  <si>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</si>
  <si>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</si>
  <si>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</si>
  <si>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</si>
  <si>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</si>
  <si>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</si>
  <si>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</si>
  <si>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</si>
  <si>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</si>
  <si>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</si>
  <si>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</si>
  <si>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</si>
  <si>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</si>
  <si>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</si>
  <si>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</si>
  <si>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</si>
  <si>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</si>
  <si>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</si>
  <si>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</si>
  <si>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</si>
  <si>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</si>
  <si>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</si>
  <si>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</si>
  <si>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</si>
  <si>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</si>
  <si>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</si>
  <si>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</si>
  <si>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</si>
  <si>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</si>
  <si>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</si>
  <si>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</si>
  <si>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</si>
  <si>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</si>
  <si>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</si>
  <si>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</si>
  <si>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</si>
  <si>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</si>
  <si>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</si>
  <si>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</si>
  <si>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</si>
  <si>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</si>
  <si>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</si>
  <si>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</si>
  <si>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</si>
  <si>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</si>
  <si>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</si>
  <si>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</si>
  <si>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</si>
  <si>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</si>
  <si>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</si>
  <si>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</si>
  <si>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</si>
  <si>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</si>
  <si>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</si>
  <si>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</si>
  <si>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</si>
  <si>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</si>
  <si>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</si>
  <si>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</si>
  <si>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</si>
  <si>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</si>
  <si>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</si>
  <si>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</si>
  <si>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</si>
  <si>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</si>
  <si>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</si>
  <si>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</si>
  <si>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</si>
  <si>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</si>
  <si>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</si>
  <si>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</si>
  <si>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</si>
  <si>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</si>
  <si>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</si>
  <si>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</si>
  <si>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</si>
  <si>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</si>
  <si>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</si>
  <si>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</si>
  <si>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</si>
  <si>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</si>
  <si>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</si>
  <si>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</si>
  <si>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</si>
  <si>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</si>
  <si>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</si>
  <si>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</si>
  <si>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</si>
  <si>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</si>
  <si>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</si>
  <si>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</si>
  <si>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</si>
  <si>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</si>
  <si>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</si>
  <si>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</si>
  <si>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</si>
  <si>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</si>
  <si>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</si>
  <si>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</si>
  <si>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</si>
  <si>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</si>
  <si>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</si>
  <si>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</si>
  <si>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</si>
  <si>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</si>
  <si>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</si>
  <si>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</si>
  <si>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</si>
  <si>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</si>
  <si>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</si>
  <si>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</si>
  <si>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</si>
  <si>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</si>
  <si>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</si>
  <si>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</si>
  <si>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</si>
  <si>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</si>
  <si>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</si>
  <si>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</si>
  <si>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</si>
  <si>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</si>
  <si>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</si>
  <si>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</si>
  <si>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</si>
  <si>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</si>
  <si>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</si>
  <si>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</si>
  <si>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</si>
  <si>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</si>
  <si>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</si>
  <si>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</si>
  <si>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</si>
  <si>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</si>
  <si>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</si>
  <si>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</si>
  <si>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</si>
  <si>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</si>
  <si>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</si>
  <si>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</si>
  <si>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</si>
  <si>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</si>
  <si>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</si>
  <si>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</si>
  <si>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</si>
  <si>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</si>
  <si>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</si>
  <si>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</si>
  <si>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</si>
  <si>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</si>
  <si>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</si>
  <si>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</si>
  <si>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</si>
  <si>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</si>
  <si>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</si>
  <si>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</si>
  <si>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</si>
  <si>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</si>
  <si>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</si>
  <si>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</si>
  <si>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</si>
  <si>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</si>
  <si>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</si>
  <si>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</si>
  <si>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</si>
  <si>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</si>
  <si>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</si>
  <si>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</si>
  <si>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</si>
  <si>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</si>
  <si>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</si>
  <si>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</si>
  <si>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</si>
  <si>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</si>
  <si>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</si>
  <si>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</si>
  <si>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</si>
  <si>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</si>
  <si>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</si>
  <si>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</si>
  <si>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</si>
  <si>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</si>
  <si>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</si>
  <si>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</si>
  <si>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</si>
  <si>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</si>
  <si>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</si>
  <si>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</si>
  <si>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</si>
  <si>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</si>
  <si>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</si>
  <si>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</si>
  <si>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</si>
  <si>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</si>
  <si>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</si>
  <si>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</si>
  <si>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</si>
  <si>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</si>
  <si>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</si>
  <si>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</si>
  <si>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</si>
  <si>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</si>
  <si>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</si>
  <si>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</si>
  <si>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</si>
  <si>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</si>
  <si>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</si>
  <si>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</si>
  <si>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</si>
  <si>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</si>
  <si>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</si>
  <si>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</si>
  <si>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</si>
  <si>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</si>
  <si>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</si>
  <si>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</si>
  <si>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</si>
  <si>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</si>
  <si>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</si>
  <si>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</si>
  <si>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</si>
  <si>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</si>
  <si>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</si>
  <si>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</si>
  <si>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</si>
  <si>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</si>
  <si>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</si>
  <si>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</si>
  <si>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</si>
  <si>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</si>
  <si>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</si>
  <si>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</si>
  <si>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</si>
  <si>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</si>
  <si>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</si>
  <si>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</si>
  <si>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</si>
  <si>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</si>
  <si>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</si>
  <si>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</si>
  <si>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</si>
  <si>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</si>
  <si>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</si>
  <si>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</si>
  <si>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</si>
  <si>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</si>
  <si>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</si>
  <si>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</si>
  <si>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</si>
  <si>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</si>
  <si>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</si>
  <si>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</si>
  <si>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</si>
  <si>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</si>
  <si>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</si>
  <si>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</si>
  <si>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</si>
  <si>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</si>
  <si>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</si>
  <si>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</si>
  <si>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</si>
  <si>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</si>
  <si>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</si>
  <si>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</si>
  <si>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</si>
  <si>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</si>
  <si>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</si>
  <si>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</si>
  <si>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</si>
  <si>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</si>
  <si>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</si>
  <si>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</si>
  <si>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</si>
  <si>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</si>
  <si>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</si>
  <si>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</si>
  <si>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</si>
  <si>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</si>
  <si>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</si>
  <si>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</si>
  <si>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</si>
  <si>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</si>
  <si>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</si>
  <si>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</si>
  <si>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</si>
  <si>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</si>
  <si>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</si>
  <si>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</si>
  <si>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</si>
  <si>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</si>
  <si>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</si>
  <si>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</si>
  <si>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</si>
  <si>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</si>
  <si>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</si>
  <si>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</si>
  <si>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</si>
  <si>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</si>
  <si>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</si>
  <si>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</si>
  <si>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</si>
  <si>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</si>
  <si>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</si>
  <si>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</si>
  <si>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</si>
  <si>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</si>
  <si>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</si>
  <si>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</si>
  <si>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</si>
  <si>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</si>
  <si>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</si>
  <si>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</si>
  <si>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</si>
  <si>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</si>
  <si>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</si>
  <si>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</si>
  <si>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</si>
  <si>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</si>
  <si>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</si>
  <si>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</si>
  <si>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</si>
  <si>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</si>
  <si>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</si>
  <si>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</si>
  <si>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</si>
  <si>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</si>
  <si>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</si>
  <si>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</si>
  <si>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</si>
  <si>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</si>
  <si>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</si>
  <si>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</si>
  <si>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</si>
  <si>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</si>
  <si>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</si>
  <si>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</si>
  <si>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</si>
  <si>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</si>
  <si>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</si>
  <si>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</si>
  <si>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</si>
  <si>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</si>
  <si>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</si>
  <si>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</si>
  <si>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</si>
  <si>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</si>
  <si>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</si>
  <si>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</si>
  <si>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</si>
  <si>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</si>
  <si>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</si>
  <si>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</si>
  <si>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</si>
  <si>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</si>
  <si>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</si>
  <si>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</si>
  <si>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</si>
  <si>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</si>
  <si>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</si>
  <si>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</si>
  <si>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</si>
  <si>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</si>
  <si>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</si>
  <si>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</si>
  <si>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</si>
  <si>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</si>
  <si>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</si>
  <si>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</si>
  <si>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</si>
  <si>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</si>
  <si>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</si>
  <si>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</si>
  <si>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</si>
  <si>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</si>
  <si>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</si>
  <si>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</si>
  <si>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</si>
  <si>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</si>
  <si>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</si>
  <si>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</si>
  <si>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</si>
  <si>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</si>
  <si>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</si>
  <si>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</si>
  <si>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</si>
  <si>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</si>
  <si>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</si>
  <si>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</si>
  <si>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</si>
  <si>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</si>
  <si>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</si>
  <si>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</si>
  <si>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</si>
  <si>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</si>
  <si>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</si>
  <si>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</si>
  <si>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</si>
  <si>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</si>
  <si>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</si>
  <si>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</si>
  <si>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</si>
  <si>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</si>
  <si>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</si>
  <si>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</si>
  <si>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</si>
  <si>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</si>
  <si>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</si>
  <si>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</si>
  <si>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</si>
  <si>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</si>
  <si>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</si>
  <si>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</si>
  <si>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</si>
  <si>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</si>
  <si>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</si>
  <si>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</si>
  <si>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</si>
  <si>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</si>
  <si>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</si>
  <si>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</si>
  <si>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</si>
  <si>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</si>
  <si>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</si>
  <si>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</si>
  <si>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</si>
  <si>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</si>
  <si>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</si>
  <si>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</si>
  <si>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</si>
  <si>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</si>
  <si>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</si>
  <si>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</si>
  <si>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</si>
  <si>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</si>
  <si>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</si>
  <si>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</si>
  <si>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</si>
  <si>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</si>
  <si>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</si>
  <si>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</si>
  <si>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</si>
  <si>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</si>
  <si>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</si>
  <si>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</si>
  <si>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</si>
  <si>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</si>
  <si>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</si>
  <si>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</si>
  <si>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</si>
  <si>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</si>
  <si>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</si>
  <si>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</si>
  <si>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</si>
  <si>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</si>
  <si>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</si>
  <si>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</si>
  <si>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</si>
  <si>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</si>
  <si>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</si>
  <si>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</si>
  <si>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</si>
  <si>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</si>
  <si>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</si>
  <si>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</si>
  <si>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</si>
  <si>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</si>
  <si>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</si>
  <si>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</si>
  <si>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</si>
  <si>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</si>
  <si>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</si>
  <si>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</si>
  <si>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</si>
  <si>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</si>
  <si>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</si>
  <si>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</si>
  <si>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</si>
  <si>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</si>
  <si>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</si>
  <si>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</si>
  <si>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</si>
  <si>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</si>
  <si>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</si>
  <si>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</si>
  <si>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</si>
  <si>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</si>
  <si>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</si>
  <si>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</si>
  <si>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</si>
  <si>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</si>
  <si>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</si>
  <si>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</si>
  <si>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</si>
  <si>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</si>
  <si>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</si>
  <si>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</si>
  <si>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</si>
  <si>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</si>
  <si>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</si>
  <si>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</si>
  <si>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</si>
  <si>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</si>
  <si>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</si>
  <si>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</si>
  <si>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</si>
  <si>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</si>
  <si>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</si>
  <si>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</si>
  <si>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</si>
  <si>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</si>
  <si>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</si>
  <si>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</si>
  <si>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</si>
  <si>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</si>
  <si>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</si>
  <si>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</si>
  <si>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</si>
  <si>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</si>
  <si>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</si>
  <si>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</si>
  <si>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</si>
  <si>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</si>
  <si>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</si>
  <si>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</si>
  <si>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</si>
  <si>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</si>
  <si>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</si>
  <si>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</si>
  <si>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</si>
  <si>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</si>
  <si>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</si>
  <si>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</si>
  <si>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</si>
  <si>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</si>
  <si>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</si>
  <si>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</si>
  <si>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</si>
  <si>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</si>
  <si>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</si>
  <si>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</si>
  <si>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</si>
  <si>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</si>
  <si>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</si>
  <si>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</si>
  <si>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</si>
  <si>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</si>
  <si>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</si>
  <si>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</si>
  <si>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</si>
  <si>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</si>
  <si>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</si>
  <si>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</si>
  <si>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</si>
  <si>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</si>
  <si>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</si>
  <si>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</si>
  <si>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</si>
  <si>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</si>
  <si>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</si>
  <si>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</si>
  <si>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</si>
  <si>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</si>
  <si>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</si>
  <si>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</si>
  <si>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</si>
  <si>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</si>
  <si>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</si>
  <si>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</si>
  <si>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</si>
  <si>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</si>
  <si>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</si>
  <si>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</si>
  <si>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</si>
  <si>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</si>
  <si>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</si>
  <si>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</si>
  <si>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</si>
  <si>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</si>
  <si>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</si>
  <si>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</si>
  <si>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</si>
  <si>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</si>
  <si>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</si>
  <si>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</si>
  <si>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</si>
  <si>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</si>
  <si>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</si>
  <si>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</si>
  <si>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</si>
  <si>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</si>
  <si>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</si>
  <si>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</si>
  <si>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</si>
  <si>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</si>
  <si>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</si>
  <si>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</si>
  <si>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</si>
  <si>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</si>
  <si>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</si>
  <si>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</si>
  <si>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</si>
  <si>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</si>
  <si>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</si>
  <si>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</si>
  <si>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</si>
  <si>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</si>
  <si>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</si>
  <si>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</si>
  <si>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</si>
  <si>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</si>
  <si>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</si>
  <si>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</si>
  <si>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</si>
  <si>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</si>
  <si>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</si>
  <si>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</si>
  <si>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</si>
  <si>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</si>
  <si>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</si>
  <si>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</si>
  <si>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</si>
  <si>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</si>
  <si>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</si>
  <si>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</si>
  <si>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</si>
  <si>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</si>
  <si>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</si>
  <si>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</si>
  <si>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</si>
  <si>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</si>
  <si>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</si>
  <si>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</si>
  <si>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</si>
  <si>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</si>
  <si>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</si>
  <si>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</si>
  <si>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</si>
  <si>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</si>
  <si>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</si>
  <si>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</si>
  <si>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</si>
  <si>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</si>
  <si>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</si>
  <si>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</si>
  <si>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</si>
  <si>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</si>
  <si>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</si>
  <si>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</si>
  <si>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</si>
  <si>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</si>
  <si>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</si>
  <si>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</si>
  <si>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</si>
  <si>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</si>
  <si>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</si>
  <si>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</si>
  <si>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</si>
  <si>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</si>
  <si>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</si>
  <si>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</si>
  <si>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</si>
  <si>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</si>
  <si>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</si>
  <si>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</si>
  <si>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</si>
  <si>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</si>
  <si>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</si>
  <si>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</si>
  <si>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</si>
  <si>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</si>
  <si>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</si>
  <si>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</si>
  <si>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</si>
  <si>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</si>
  <si>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</si>
  <si>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</si>
  <si>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</si>
  <si>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</si>
  <si>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</si>
  <si>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</si>
  <si>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</si>
  <si>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</si>
  <si>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</si>
  <si>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</si>
  <si>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</si>
  <si>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</si>
  <si>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</si>
  <si>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</si>
  <si>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</si>
  <si>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</si>
  <si>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</si>
  <si>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</si>
  <si>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</si>
  <si>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</si>
  <si>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</si>
  <si>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</si>
  <si>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</si>
  <si>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</si>
  <si>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</si>
  <si>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</si>
  <si>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</si>
  <si>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</si>
  <si>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</si>
  <si>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</si>
  <si>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</si>
  <si>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</si>
  <si>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</si>
  <si>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</si>
  <si>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</si>
  <si>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</si>
  <si>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</si>
  <si>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</si>
  <si>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</si>
  <si>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</si>
  <si>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</si>
  <si>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</si>
  <si>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</si>
  <si>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</si>
  <si>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</si>
  <si>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</si>
  <si>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</si>
  <si>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</si>
  <si>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</si>
  <si>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</si>
  <si>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</si>
  <si>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</si>
  <si>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</si>
  <si>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</si>
  <si>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</si>
  <si>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</si>
  <si>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</si>
  <si>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</si>
  <si>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</si>
  <si>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</si>
  <si>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</si>
  <si>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</si>
  <si>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</si>
  <si>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</si>
  <si>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</si>
  <si>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</si>
  <si>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</si>
  <si>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</si>
  <si>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</si>
  <si>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</si>
  <si>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</si>
  <si>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</si>
  <si>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</si>
  <si>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</si>
  <si>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</si>
  <si>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</si>
  <si>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</si>
  <si>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</si>
  <si>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</si>
  <si>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</si>
  <si>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</si>
  <si>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</si>
  <si>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</si>
  <si>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</si>
  <si>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</si>
  <si>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</si>
  <si>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</si>
  <si>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</si>
  <si>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</si>
  <si>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</si>
  <si>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</si>
  <si>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</si>
  <si>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</si>
  <si>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</si>
  <si>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</si>
  <si>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</si>
  <si>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</si>
  <si>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</si>
  <si>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</si>
  <si>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</si>
  <si>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</si>
  <si>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</si>
  <si>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</si>
  <si>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</si>
  <si>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</si>
  <si>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</si>
  <si>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</si>
  <si>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</si>
  <si>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</si>
  <si>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</si>
  <si>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</si>
  <si>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</si>
  <si>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</si>
  <si>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</si>
  <si>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</si>
  <si>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</si>
  <si>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</si>
  <si>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</si>
  <si>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</si>
  <si>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</si>
  <si>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</si>
  <si>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</si>
  <si>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</si>
  <si>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</si>
  <si>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</si>
  <si>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</si>
  <si>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</si>
  <si>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</si>
  <si>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</si>
  <si>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</si>
  <si>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</si>
  <si>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</si>
  <si>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</si>
  <si>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</si>
  <si>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</si>
  <si>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</si>
  <si>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</si>
  <si>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</si>
  <si>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</si>
  <si>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</si>
  <si>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</si>
  <si>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</si>
  <si>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</si>
  <si>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</si>
  <si>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</si>
  <si>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</si>
  <si>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</si>
  <si>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</si>
  <si>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</si>
  <si>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</si>
  <si>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</si>
  <si>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</si>
  <si>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</si>
  <si>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</si>
  <si>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</si>
  <si>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</si>
  <si>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</si>
  <si>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</si>
  <si>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</si>
  <si>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</si>
  <si>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</si>
  <si>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</si>
  <si>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</si>
  <si>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</si>
  <si>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</si>
  <si>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</si>
  <si>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</si>
  <si>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</si>
  <si>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</si>
  <si>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</si>
  <si>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</si>
  <si>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</si>
  <si>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</si>
  <si>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</si>
  <si>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</si>
  <si>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</si>
  <si>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</si>
  <si>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</si>
  <si>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</si>
  <si>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</si>
  <si>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</si>
  <si>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</si>
  <si>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</si>
  <si>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</si>
  <si>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</si>
  <si>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</si>
  <si>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</si>
  <si>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</si>
  <si>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</si>
  <si>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</si>
  <si>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</si>
  <si>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</si>
  <si>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</si>
  <si>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</si>
  <si>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</si>
  <si>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</si>
  <si>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</si>
  <si>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</si>
  <si>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</si>
  <si>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</si>
  <si>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</si>
  <si>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</si>
  <si>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</si>
  <si>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</si>
  <si>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</si>
  <si>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</si>
  <si>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</si>
  <si>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</si>
  <si>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</si>
  <si>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</si>
  <si>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</si>
  <si>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</si>
  <si>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</si>
  <si>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</si>
  <si>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</si>
  <si>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</si>
  <si>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</si>
  <si>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</si>
  <si>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</si>
  <si>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</si>
  <si>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</si>
  <si>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</si>
  <si>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</si>
  <si>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</si>
  <si>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</si>
  <si>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</si>
  <si>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</si>
  <si>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</si>
  <si>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</si>
  <si>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</si>
  <si>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</si>
  <si>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</si>
  <si>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</si>
  <si>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</si>
  <si>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</si>
  <si>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</si>
  <si>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</si>
  <si>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</si>
  <si>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</si>
  <si>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</si>
  <si>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</si>
  <si>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</si>
  <si>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</si>
  <si>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</si>
  <si>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</si>
  <si>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</si>
  <si>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</si>
  <si>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</si>
  <si>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</si>
  <si>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</si>
  <si>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</si>
  <si>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</si>
  <si>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</si>
  <si>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</si>
  <si>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</si>
  <si>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</si>
  <si>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</si>
  <si>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</si>
  <si>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</si>
  <si>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</si>
  <si>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</si>
  <si>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</si>
  <si>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</si>
  <si>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</si>
  <si>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</si>
  <si>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</si>
  <si>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</si>
  <si>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</si>
  <si>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</si>
  <si>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</si>
  <si>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</si>
  <si>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</si>
  <si>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</si>
  <si>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</si>
  <si>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</si>
  <si>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</si>
  <si>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</si>
  <si>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</si>
  <si>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</si>
  <si>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</si>
  <si>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</si>
  <si>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</si>
  <si>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</si>
  <si>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</si>
  <si>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</si>
  <si>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</si>
  <si>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</si>
  <si>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</si>
  <si>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</si>
  <si>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</si>
  <si>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</si>
  <si>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</si>
  <si>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</si>
  <si>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</si>
  <si>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</si>
  <si>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</si>
  <si>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</si>
  <si>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</si>
  <si>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</si>
  <si>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</si>
  <si>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</si>
  <si>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</si>
  <si>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</si>
  <si>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</si>
  <si>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</si>
  <si>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</si>
  <si>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</si>
  <si>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</si>
  <si>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</si>
  <si>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</si>
  <si>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</si>
  <si>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</si>
  <si>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</si>
  <si>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</si>
  <si>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</si>
  <si>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</si>
  <si>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</si>
  <si>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</si>
  <si>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</si>
  <si>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</si>
  <si>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</si>
  <si>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</si>
  <si>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</si>
  <si>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</si>
  <si>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</si>
  <si>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</si>
  <si>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</si>
  <si>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</si>
  <si>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</si>
  <si>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</si>
  <si>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</si>
  <si>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</si>
  <si>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</si>
  <si>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</si>
  <si>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</si>
  <si>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</si>
  <si>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</si>
  <si>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</si>
  <si>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</si>
  <si>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</si>
  <si>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</si>
  <si>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</si>
  <si>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</si>
  <si>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</si>
  <si>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</si>
  <si>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</si>
  <si>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</si>
  <si>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</si>
  <si>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</si>
  <si>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</si>
  <si>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</si>
  <si>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</si>
  <si>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</si>
  <si>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</si>
  <si>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</si>
  <si>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</si>
  <si>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</si>
  <si>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</si>
  <si>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</si>
  <si>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</si>
  <si>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</si>
  <si>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</si>
  <si>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</si>
  <si>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</si>
  <si>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</si>
  <si>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</si>
  <si>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</si>
  <si>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</si>
  <si>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</si>
  <si>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</si>
  <si>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</si>
  <si>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</si>
  <si>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</si>
  <si>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</si>
  <si>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</si>
  <si>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</si>
  <si>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</si>
  <si>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</si>
  <si>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</si>
  <si>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</si>
  <si>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</si>
  <si>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</si>
  <si>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</si>
  <si>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</si>
  <si>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</si>
  <si>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</si>
  <si>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</si>
  <si>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</si>
  <si>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</si>
  <si>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</si>
  <si>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</si>
  <si>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</si>
  <si>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</si>
  <si>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</si>
  <si>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</si>
  <si>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</si>
  <si>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</si>
  <si>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</si>
  <si>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</si>
  <si>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</si>
  <si>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</si>
  <si>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</si>
  <si>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</si>
  <si>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</si>
  <si>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</si>
  <si>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</si>
  <si>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</si>
  <si>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</si>
  <si>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</si>
  <si>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</si>
  <si>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</si>
  <si>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</si>
  <si>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</si>
  <si>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</si>
  <si>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</si>
  <si>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</si>
  <si>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</si>
  <si>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</si>
  <si>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</si>
  <si>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</si>
  <si>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</si>
  <si>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</si>
  <si>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</si>
  <si>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</si>
  <si>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</si>
  <si>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</si>
  <si>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</si>
  <si>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</si>
  <si>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</si>
  <si>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</si>
  <si>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</si>
  <si>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</si>
  <si>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</si>
  <si>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</si>
  <si>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</si>
  <si>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</si>
  <si>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</si>
  <si>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</si>
  <si>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</si>
  <si>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</si>
  <si>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</si>
  <si>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</si>
  <si>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</si>
  <si>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</si>
  <si>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</si>
  <si>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</si>
  <si>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</si>
  <si>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</si>
  <si>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</si>
  <si>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</si>
  <si>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</si>
  <si>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</si>
  <si>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</si>
  <si>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</si>
  <si>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</si>
  <si>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</si>
  <si>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</si>
  <si>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</si>
  <si>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</si>
  <si>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</si>
  <si>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</si>
  <si>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</si>
  <si>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</si>
  <si>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</si>
  <si>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</si>
  <si>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</si>
  <si>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</si>
  <si>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</si>
  <si>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</si>
  <si>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</si>
  <si>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</si>
  <si>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</si>
  <si>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</si>
  <si>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</si>
  <si>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</si>
  <si>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</si>
  <si>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</si>
  <si>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</si>
  <si>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</si>
  <si>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</si>
  <si>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</si>
  <si>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</si>
  <si>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</si>
  <si>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</si>
  <si>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</si>
  <si>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</si>
  <si>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</si>
  <si>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</si>
  <si>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</si>
  <si>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</si>
  <si>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</si>
  <si>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</si>
  <si>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</si>
  <si>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</si>
  <si>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</si>
  <si>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</si>
  <si>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</si>
  <si>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</si>
  <si>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</si>
  <si>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</si>
  <si>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</si>
  <si>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</si>
  <si>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</si>
  <si>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</si>
  <si>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</si>
  <si>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</si>
  <si>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</si>
  <si>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</si>
  <si>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</si>
  <si>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</si>
  <si>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</si>
  <si>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</si>
  <si>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</si>
  <si>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</si>
  <si>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</si>
  <si>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</si>
  <si>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</si>
  <si>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</si>
  <si>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</si>
  <si>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</si>
  <si>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</si>
  <si>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</si>
  <si>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</si>
  <si>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</si>
  <si>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</si>
  <si>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</si>
  <si>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</si>
  <si>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</si>
  <si>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</si>
  <si>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</si>
  <si>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</si>
  <si>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</si>
  <si>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</si>
  <si>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</si>
  <si>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</si>
  <si>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</si>
  <si>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</si>
  <si>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</si>
  <si>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</si>
  <si>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</si>
  <si>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</si>
  <si>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</si>
  <si>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</si>
  <si>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</si>
  <si>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</si>
  <si>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</si>
  <si>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</si>
  <si>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</si>
  <si>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</si>
  <si>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</si>
  <si>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</si>
  <si>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</si>
  <si>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</si>
  <si>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</si>
  <si>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</si>
  <si>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</si>
  <si>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</si>
  <si>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</si>
  <si>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</si>
  <si>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</si>
  <si>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</si>
  <si>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</si>
  <si>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</si>
  <si>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</si>
  <si>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</si>
  <si>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</si>
  <si>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</si>
  <si>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</si>
  <si>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</si>
  <si>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</si>
  <si>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</si>
  <si>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</si>
  <si>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</si>
  <si>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</si>
  <si>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</si>
  <si>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</si>
  <si>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</si>
  <si>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</si>
  <si>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</si>
  <si>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</si>
  <si>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</si>
  <si>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</si>
  <si>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</si>
  <si>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</si>
  <si>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</si>
  <si>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</si>
  <si>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</si>
  <si>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</si>
  <si>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</si>
  <si>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</si>
  <si>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</si>
  <si>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</si>
  <si>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</si>
  <si>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</si>
  <si>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</si>
  <si>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</si>
  <si>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</si>
  <si>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</si>
  <si>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</si>
  <si>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</si>
  <si>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</si>
  <si>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</si>
  <si>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</si>
  <si>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</si>
  <si>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</si>
  <si>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</si>
  <si>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</si>
  <si>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</si>
  <si>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</si>
  <si>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</si>
  <si>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</si>
  <si>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</si>
  <si>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</si>
  <si>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</si>
  <si>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</si>
  <si>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</si>
  <si>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</si>
  <si>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</si>
  <si>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</si>
  <si>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</si>
  <si>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</si>
  <si>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</si>
  <si>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</si>
  <si>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</si>
  <si>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</si>
  <si>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</si>
  <si>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</si>
  <si>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</si>
  <si>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</si>
  <si>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</si>
  <si>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</si>
  <si>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</si>
  <si>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</si>
  <si>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</si>
  <si>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</si>
  <si>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</si>
  <si>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</si>
  <si>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</si>
  <si>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</si>
  <si>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</si>
  <si>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</si>
  <si>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</si>
  <si>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</si>
  <si>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</si>
  <si>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</si>
  <si>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</si>
  <si>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</si>
  <si>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</si>
  <si>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</si>
  <si>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</si>
  <si>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</si>
  <si>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</si>
  <si>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</si>
  <si>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</si>
  <si>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</si>
  <si>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</si>
  <si>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</si>
  <si>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</si>
  <si>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</si>
  <si>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</si>
  <si>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</si>
  <si>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</si>
  <si>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</si>
  <si>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</si>
  <si>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</si>
  <si>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</si>
  <si>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</si>
  <si>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</si>
  <si>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</si>
  <si>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</si>
  <si>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</si>
  <si>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</si>
  <si>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</si>
  <si>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</si>
  <si>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</si>
  <si>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</si>
  <si>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</si>
  <si>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</si>
  <si>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</si>
  <si>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</si>
  <si>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</si>
  <si>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</si>
  <si>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</si>
  <si>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</si>
  <si>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</si>
  <si>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</si>
  <si>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</si>
  <si>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</si>
  <si>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</si>
  <si>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</si>
  <si>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</si>
  <si>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</si>
  <si>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</si>
  <si>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</si>
  <si>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</si>
  <si>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</si>
  <si>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</si>
  <si>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</si>
  <si>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</si>
  <si>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</si>
  <si>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</si>
  <si>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</si>
  <si>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</si>
  <si>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</si>
  <si>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</si>
  <si>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</si>
  <si>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</si>
  <si>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</si>
  <si>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</si>
  <si>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</si>
  <si>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</si>
  <si>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</si>
  <si>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</si>
  <si>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</si>
  <si>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</si>
  <si>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</si>
  <si>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</si>
  <si>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</si>
  <si>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</si>
  <si>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</si>
  <si>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</si>
  <si>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</si>
  <si>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</si>
  <si>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</si>
  <si>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</si>
  <si>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</si>
  <si>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</si>
  <si>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</si>
  <si>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</si>
  <si>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</si>
  <si>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</si>
  <si>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</si>
  <si>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</si>
  <si>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</si>
  <si>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</si>
  <si>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</si>
  <si>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</si>
  <si>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</si>
  <si>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</si>
  <si>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</si>
  <si>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</si>
  <si>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</si>
  <si>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</si>
  <si>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</si>
  <si>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</si>
  <si>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</si>
  <si>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</si>
  <si>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</si>
  <si>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</si>
  <si>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</si>
  <si>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</si>
  <si>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</si>
  <si>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</si>
  <si>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</si>
  <si>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</si>
  <si>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</si>
  <si>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</si>
  <si>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</si>
  <si>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</si>
  <si>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</si>
  <si>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</si>
  <si>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</si>
  <si>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</si>
  <si>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</si>
  <si>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</si>
  <si>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</si>
  <si>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</si>
  <si>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</si>
  <si>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</si>
  <si>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</si>
  <si>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</si>
  <si>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</si>
  <si>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</si>
  <si>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</si>
  <si>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</si>
  <si>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</si>
  <si>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</si>
  <si>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</si>
  <si>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</si>
  <si>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</si>
  <si>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</si>
  <si>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</si>
  <si>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</si>
  <si>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</si>
  <si>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</si>
  <si>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</si>
  <si>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</si>
  <si>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</si>
  <si>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</si>
  <si>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</si>
  <si>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</si>
  <si>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</si>
  <si>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</si>
  <si>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</si>
  <si>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</si>
  <si>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</si>
  <si>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</si>
  <si>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</si>
  <si>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</si>
  <si>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</si>
  <si>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</si>
  <si>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</si>
  <si>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</si>
  <si>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</si>
  <si>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</si>
  <si>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</si>
  <si>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</si>
  <si>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</si>
  <si>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</si>
  <si>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</si>
  <si>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</si>
  <si>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</si>
  <si>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</si>
  <si>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</si>
  <si>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</si>
  <si>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</si>
  <si>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</si>
  <si>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</si>
  <si>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</si>
  <si>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</si>
  <si>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</si>
  <si>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</si>
  <si>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</si>
  <si>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</si>
  <si>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</si>
  <si>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</si>
  <si>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</si>
  <si>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</si>
  <si>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</si>
  <si>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</si>
  <si>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</si>
  <si>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</si>
  <si>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</si>
  <si>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</si>
  <si>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</si>
  <si>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</si>
  <si>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</si>
  <si>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</si>
  <si>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</si>
  <si>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</si>
  <si>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</si>
  <si>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</si>
  <si>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</si>
  <si>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</si>
  <si>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</si>
  <si>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</si>
  <si>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</si>
  <si>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</si>
  <si>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</si>
  <si>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</si>
  <si>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</si>
  <si>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</si>
  <si>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</si>
  <si>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</si>
  <si>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</si>
  <si>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</si>
  <si>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</si>
  <si>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</si>
  <si>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</si>
  <si>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</si>
  <si>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</si>
  <si>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</si>
  <si>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</si>
  <si>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</si>
  <si>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</si>
  <si>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</si>
  <si>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</si>
  <si>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</si>
  <si>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</si>
  <si>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</si>
  <si>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</si>
  <si>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</si>
  <si>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</si>
  <si>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</si>
  <si>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</si>
  <si>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</si>
  <si>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</si>
  <si>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</si>
  <si>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</si>
  <si>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</si>
  <si>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</si>
  <si>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</si>
  <si>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</si>
  <si>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</si>
  <si>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</si>
  <si>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</si>
  <si>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</si>
  <si>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</si>
  <si>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</si>
  <si>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</si>
  <si>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</si>
  <si>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</si>
  <si>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</si>
  <si>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</si>
  <si>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</si>
  <si>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</si>
  <si>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</si>
  <si>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</si>
  <si>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</si>
  <si>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</si>
  <si>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</si>
  <si>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</si>
  <si>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</si>
  <si>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</si>
  <si>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</si>
  <si>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</si>
  <si>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</si>
  <si>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</si>
  <si>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</si>
  <si>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</si>
  <si>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</si>
  <si>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</si>
  <si>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</si>
  <si>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</si>
  <si>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</si>
  <si>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</si>
  <si>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</si>
  <si>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</si>
  <si>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</si>
  <si>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</si>
  <si>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</si>
  <si>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</si>
  <si>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</si>
  <si>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</si>
  <si>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</si>
  <si>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</si>
  <si>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</si>
  <si>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</si>
  <si>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</si>
  <si>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</si>
  <si>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</si>
  <si>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</si>
  <si>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</si>
  <si>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</si>
  <si>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</si>
  <si>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</si>
  <si>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</si>
  <si>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</si>
  <si>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</si>
  <si>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</si>
  <si>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</si>
  <si>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</si>
  <si>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</si>
  <si>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</si>
  <si>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</si>
  <si>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</si>
  <si>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</si>
  <si>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</si>
  <si>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</si>
  <si>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</si>
  <si>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</si>
  <si>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</si>
  <si>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</si>
  <si>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</si>
  <si>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</si>
  <si>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</si>
  <si>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</si>
  <si>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</si>
  <si>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</si>
  <si>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</si>
  <si>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</si>
  <si>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</si>
  <si>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</si>
  <si>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</si>
  <si>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</si>
  <si>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</si>
  <si>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</si>
  <si>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</si>
  <si>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</si>
  <si>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</si>
  <si>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</si>
  <si>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</si>
  <si>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</si>
  <si>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</si>
  <si>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</si>
  <si>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</si>
  <si>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</si>
  <si>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</si>
  <si>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</si>
  <si>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</si>
  <si>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</si>
  <si>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</si>
  <si>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</si>
  <si>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</si>
  <si>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</si>
  <si>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</si>
  <si>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</si>
  <si>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</si>
  <si>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</si>
  <si>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</si>
  <si>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</si>
  <si>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</si>
  <si>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</si>
  <si>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</si>
  <si>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</si>
  <si>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</si>
  <si>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</si>
  <si>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</si>
  <si>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</si>
  <si>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</si>
  <si>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</si>
  <si>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</si>
  <si>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</si>
  <si>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</si>
  <si>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</si>
  <si>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</si>
  <si>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</si>
  <si>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</si>
  <si>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</si>
  <si>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</si>
  <si>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</si>
  <si>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</si>
  <si>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</si>
  <si>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</si>
  <si>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</si>
  <si>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</si>
  <si>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</si>
  <si>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</si>
  <si>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</si>
  <si>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</si>
  <si>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</si>
  <si>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</si>
  <si>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</si>
  <si>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</si>
  <si>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</si>
  <si>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</si>
  <si>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</si>
  <si>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</si>
  <si>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</si>
  <si>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</si>
  <si>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</si>
  <si>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</si>
  <si>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</si>
  <si>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</si>
  <si>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</si>
  <si>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</si>
  <si>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</si>
  <si>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</si>
  <si>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</si>
  <si>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</si>
  <si>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</si>
  <si>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</si>
  <si>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</si>
  <si>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</si>
  <si>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</si>
  <si>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</si>
  <si>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</si>
  <si>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</si>
  <si>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</si>
  <si>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</si>
  <si>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</si>
  <si>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</si>
  <si>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</si>
  <si>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</si>
  <si>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</si>
  <si>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</si>
  <si>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</si>
  <si>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</si>
  <si>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</si>
  <si>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</si>
  <si>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</si>
  <si>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</si>
  <si>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</si>
  <si>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</si>
  <si>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</si>
  <si>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</si>
  <si>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</si>
  <si>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</si>
  <si>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</si>
  <si>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</si>
  <si>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</si>
  <si>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</si>
  <si>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</si>
  <si>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</si>
  <si>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</si>
  <si>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</si>
  <si>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</si>
  <si>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</si>
  <si>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</si>
  <si>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</si>
  <si>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</si>
  <si>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</si>
  <si>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</si>
  <si>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</si>
  <si>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</si>
  <si>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</si>
  <si>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</si>
  <si>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</si>
  <si>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</si>
  <si>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</si>
  <si>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</si>
  <si>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</si>
  <si>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</si>
  <si>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</si>
  <si>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</si>
  <si>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</si>
  <si>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</si>
  <si>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</si>
  <si>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</si>
  <si>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</si>
  <si>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</si>
  <si>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</si>
  <si>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</si>
  <si>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</si>
  <si>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</si>
  <si>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</si>
  <si>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</si>
  <si>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</si>
  <si>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</si>
  <si>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</si>
  <si>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</si>
  <si>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</si>
  <si>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</si>
  <si>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</si>
  <si>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</si>
  <si>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</si>
  <si>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</si>
  <si>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</si>
  <si>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</si>
  <si>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</si>
  <si>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</si>
  <si>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</si>
  <si>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</si>
  <si>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</si>
  <si>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</si>
  <si>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</si>
  <si>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</si>
  <si>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</si>
  <si>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</si>
  <si>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</si>
  <si>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</si>
  <si>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</si>
  <si>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</si>
  <si>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</si>
  <si>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</si>
  <si>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</si>
  <si>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</si>
  <si>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</si>
  <si>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</si>
  <si>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</si>
  <si>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</si>
  <si>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</si>
  <si>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</si>
  <si>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</si>
  <si>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</si>
  <si>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</si>
  <si>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</si>
  <si>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</si>
  <si>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</si>
  <si>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</si>
  <si>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</si>
  <si>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</si>
  <si>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</si>
  <si>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</si>
  <si>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</si>
  <si>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</si>
  <si>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</si>
  <si>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</si>
  <si>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</si>
  <si>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</si>
  <si>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</si>
  <si>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</si>
  <si>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</si>
  <si>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</si>
  <si>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</si>
  <si>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</si>
  <si>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</si>
  <si>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</si>
  <si>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</si>
  <si>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</si>
  <si>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</si>
  <si>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</si>
  <si>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</si>
  <si>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</si>
  <si>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</si>
  <si>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</si>
  <si>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</si>
  <si>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</si>
  <si>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</si>
  <si>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</si>
  <si>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</si>
  <si>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</si>
  <si>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</si>
  <si>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</si>
  <si>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</si>
  <si>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</si>
  <si>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</si>
  <si>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</si>
  <si>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</si>
  <si>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</si>
  <si>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</si>
  <si>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</si>
  <si>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</si>
  <si>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</si>
  <si>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</si>
  <si>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</si>
  <si>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</si>
  <si>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</si>
  <si>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</si>
  <si>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</si>
  <si>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</si>
  <si>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</si>
  <si>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</si>
  <si>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</si>
  <si>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</si>
  <si>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</si>
  <si>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</si>
  <si>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</si>
  <si>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</si>
  <si>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</si>
  <si>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</si>
  <si>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</si>
  <si>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</si>
  <si>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</si>
  <si>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</si>
  <si>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</si>
  <si>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</si>
  <si>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</si>
  <si>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</si>
  <si>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</si>
  <si>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</si>
  <si>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</si>
  <si>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</si>
  <si>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</si>
  <si>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</si>
  <si>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</si>
  <si>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</si>
  <si>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</si>
  <si>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</si>
  <si>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</si>
  <si>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</si>
  <si>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</si>
  <si>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</si>
  <si>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</si>
  <si>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</si>
  <si>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</si>
  <si>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</si>
  <si>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</si>
  <si>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</si>
  <si>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</si>
  <si>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</si>
  <si>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</si>
  <si>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</si>
  <si>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</si>
  <si>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</si>
  <si>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</si>
  <si>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</si>
  <si>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</si>
  <si>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</si>
  <si>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</si>
  <si>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</si>
  <si>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</si>
  <si>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</si>
  <si>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</si>
  <si>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</si>
  <si>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</si>
  <si>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</si>
  <si>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</si>
  <si>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</si>
  <si>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</si>
  <si>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</si>
  <si>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</si>
  <si>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</si>
  <si>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</si>
  <si>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</si>
  <si>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</si>
  <si>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</si>
  <si>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</si>
  <si>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</si>
  <si>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</si>
  <si>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</si>
  <si>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</si>
  <si>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</si>
  <si>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</si>
  <si>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</si>
  <si>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</si>
  <si>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</si>
  <si>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</si>
  <si>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</si>
  <si>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</si>
  <si>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</si>
  <si>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</si>
  <si>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</si>
  <si>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</si>
  <si>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</si>
  <si>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</si>
  <si>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</si>
  <si>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</si>
  <si>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</si>
  <si>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</si>
  <si>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</si>
  <si>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</si>
  <si>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</si>
  <si>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</si>
  <si>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</si>
  <si>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</si>
  <si>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</si>
  <si>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</si>
  <si>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</si>
  <si>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</si>
  <si>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</si>
  <si>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</si>
  <si>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</si>
  <si>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</si>
  <si>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</si>
  <si>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</si>
  <si>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</si>
  <si>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</si>
  <si>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</si>
  <si>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</si>
  <si>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</si>
  <si>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</si>
  <si>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</si>
  <si>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</si>
  <si>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</si>
  <si>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</si>
  <si>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</si>
  <si>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</si>
  <si>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</si>
  <si>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</si>
  <si>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</si>
  <si>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</si>
  <si>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</si>
  <si>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</si>
  <si>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</si>
  <si>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</si>
  <si>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</si>
  <si>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</si>
  <si>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</si>
  <si>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</si>
  <si>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</si>
  <si>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</si>
  <si>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</si>
  <si>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</si>
  <si>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</si>
  <si>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</si>
  <si>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</si>
  <si>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</si>
  <si>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</si>
  <si>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</si>
  <si>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</si>
  <si>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</si>
  <si>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</si>
  <si>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</si>
  <si>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</si>
  <si>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</si>
  <si>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</si>
  <si>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</si>
  <si>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</si>
  <si>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</si>
  <si>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</si>
  <si>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</si>
  <si>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</si>
  <si>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</si>
  <si>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</si>
  <si>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</si>
  <si>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</si>
  <si>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</si>
  <si>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</si>
  <si>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</si>
  <si>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</si>
  <si>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</si>
  <si>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</si>
  <si>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</si>
  <si>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</si>
  <si>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</si>
  <si>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</si>
  <si>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</si>
  <si>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</si>
  <si>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</si>
  <si>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</si>
  <si>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</si>
  <si>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</si>
  <si>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</si>
  <si>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</si>
  <si>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</si>
  <si>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</si>
  <si>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</si>
  <si>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</si>
  <si>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</si>
  <si>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</si>
  <si>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</si>
  <si>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</si>
  <si>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</si>
  <si>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</si>
  <si>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</si>
  <si>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</si>
  <si>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</si>
  <si>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</si>
  <si>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</si>
  <si>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</si>
  <si>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</si>
  <si>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</si>
  <si>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</si>
  <si>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</si>
  <si>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</si>
  <si>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</si>
  <si>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</si>
  <si>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</si>
  <si>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</si>
  <si>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</si>
  <si>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</si>
  <si>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</si>
  <si>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</si>
  <si>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</si>
  <si>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</si>
  <si>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</si>
  <si>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</si>
  <si>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</si>
  <si>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</si>
  <si>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</si>
  <si>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</si>
  <si>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</si>
  <si>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</si>
  <si>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</si>
  <si>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</si>
  <si>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</si>
  <si>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</si>
  <si>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</si>
  <si>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</si>
  <si>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</si>
  <si>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</si>
  <si>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</si>
  <si>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</si>
  <si>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</si>
  <si>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</si>
  <si>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</si>
  <si>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</si>
  <si>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</si>
  <si>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</si>
  <si>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</si>
  <si>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</si>
  <si>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</si>
  <si>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</si>
  <si>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</si>
  <si>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</si>
  <si>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</si>
  <si>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</si>
  <si>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</si>
  <si>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</si>
  <si>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</si>
  <si>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</si>
  <si>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</si>
  <si>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</si>
  <si>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</si>
  <si>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</si>
  <si>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</si>
  <si>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</si>
  <si>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</si>
  <si>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</si>
  <si>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</si>
  <si>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</si>
  <si>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</si>
  <si>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</si>
  <si>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</si>
  <si>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</si>
  <si>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</si>
  <si>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</si>
  <si>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</si>
  <si>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</si>
  <si>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</si>
  <si>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</si>
  <si>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</si>
  <si>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</si>
  <si>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</si>
  <si>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</si>
  <si>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</si>
  <si>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</si>
  <si>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</si>
  <si>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</si>
  <si>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</si>
  <si>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</si>
  <si>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</si>
  <si>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</si>
  <si>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</si>
  <si>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</si>
  <si>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</si>
  <si>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</si>
  <si>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</si>
  <si>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</si>
  <si>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</si>
  <si>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</si>
  <si>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</si>
  <si>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</si>
  <si>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</si>
  <si>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</si>
  <si>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</si>
  <si>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</si>
  <si>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</si>
  <si>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</si>
  <si>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</si>
  <si>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</si>
  <si>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</si>
  <si>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</si>
  <si>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</si>
  <si>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</si>
  <si>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</si>
  <si>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</si>
  <si>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</si>
  <si>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</si>
  <si>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</si>
  <si>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</si>
  <si>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</si>
  <si>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</si>
  <si>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</si>
  <si>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</si>
  <si>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</si>
  <si>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</si>
  <si>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</si>
  <si>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</si>
  <si>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</si>
  <si>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</si>
  <si>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</si>
  <si>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</si>
  <si>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</si>
  <si>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</si>
  <si>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</si>
  <si>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</si>
  <si>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</si>
  <si>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</si>
  <si>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</si>
  <si>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</si>
  <si>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</si>
  <si>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</si>
  <si>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</si>
  <si>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</si>
  <si>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</si>
  <si>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</si>
  <si>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</si>
  <si>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</si>
  <si>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</si>
  <si>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</si>
  <si>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</si>
  <si>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</si>
  <si>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</si>
  <si>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</si>
  <si>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</si>
  <si>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</si>
  <si>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</si>
  <si>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</si>
  <si>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</si>
  <si>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</si>
  <si>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</si>
  <si>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</si>
  <si>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</si>
  <si>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</si>
  <si>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</si>
  <si>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</si>
  <si>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</si>
  <si>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</si>
  <si>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</si>
  <si>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</si>
  <si>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</si>
  <si>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</si>
  <si>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</si>
  <si>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</si>
  <si>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</si>
  <si>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</si>
  <si>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</si>
  <si>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</si>
  <si>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</si>
  <si>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</si>
  <si>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</si>
  <si>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</si>
  <si>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</si>
  <si>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</si>
  <si>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</si>
  <si>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</si>
  <si>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</si>
  <si>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</si>
  <si>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</si>
  <si>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</si>
  <si>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</si>
  <si>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</si>
  <si>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</si>
  <si>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</si>
  <si>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</si>
  <si>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</si>
  <si>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</si>
  <si>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</si>
  <si>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</si>
  <si>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</si>
  <si>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</si>
  <si>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</si>
  <si>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</si>
  <si>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</si>
  <si>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</si>
  <si>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</si>
  <si>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</si>
  <si>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</si>
  <si>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</si>
  <si>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</si>
  <si>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</si>
  <si>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</si>
  <si>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</si>
  <si>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</si>
  <si>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</si>
  <si>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</si>
  <si>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</si>
  <si>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</si>
  <si>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</si>
  <si>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</si>
  <si>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</si>
  <si>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</si>
  <si>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</si>
  <si>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</si>
  <si>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</si>
  <si>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</si>
  <si>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</si>
  <si>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</si>
  <si>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</si>
  <si>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</si>
  <si>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</si>
  <si>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</si>
  <si>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</si>
  <si>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</si>
  <si>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</si>
  <si>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</si>
  <si>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</si>
  <si>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</si>
  <si>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</si>
  <si>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</si>
  <si>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</si>
  <si>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</si>
  <si>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</si>
  <si>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</si>
  <si>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</si>
  <si>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</si>
  <si>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</si>
  <si>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</si>
  <si>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</si>
  <si>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</si>
  <si>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</si>
  <si>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</si>
  <si>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</si>
  <si>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</si>
  <si>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</si>
  <si>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</si>
  <si>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</si>
  <si>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</si>
  <si>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</si>
  <si>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</si>
  <si>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</si>
  <si>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</si>
  <si>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</si>
  <si>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</si>
  <si>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</si>
  <si>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</si>
  <si>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</si>
  <si>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</si>
  <si>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</si>
  <si>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</si>
  <si>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</si>
  <si>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</si>
  <si>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</si>
  <si>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</si>
  <si>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</si>
  <si>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</si>
  <si>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</si>
  <si>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</si>
  <si>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</si>
  <si>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</si>
  <si>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</si>
  <si>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</si>
  <si>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</si>
  <si>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</si>
  <si>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</si>
  <si>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</si>
  <si>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</si>
  <si>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</si>
  <si>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</si>
  <si>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</si>
  <si>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</si>
  <si>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</si>
  <si>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</si>
  <si>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</si>
  <si>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</si>
  <si>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</si>
  <si>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</si>
  <si>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</si>
  <si>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</si>
  <si>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</si>
  <si>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</si>
  <si>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</si>
  <si>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</si>
  <si>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</si>
  <si>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</si>
  <si>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</si>
  <si>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</si>
  <si>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</si>
  <si>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</si>
  <si>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</si>
  <si>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</si>
  <si>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</si>
  <si>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</si>
  <si>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</si>
  <si>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</si>
  <si>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</si>
  <si>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</si>
  <si>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</si>
  <si>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</si>
  <si>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</si>
  <si>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</si>
  <si>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</si>
  <si>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</si>
  <si>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</si>
  <si>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</si>
  <si>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</si>
  <si>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</si>
  <si>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</si>
  <si>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</si>
  <si>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</si>
  <si>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</si>
  <si>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</si>
  <si>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</si>
  <si>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</si>
  <si>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</si>
  <si>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</si>
  <si>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</si>
  <si>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</si>
  <si>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</si>
  <si>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</si>
  <si>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</si>
  <si>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</si>
  <si>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</si>
  <si>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</si>
  <si>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</si>
  <si>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</si>
  <si>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</si>
  <si>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</si>
  <si>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</si>
  <si>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</si>
  <si>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</si>
  <si>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</si>
  <si>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</si>
  <si>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</si>
  <si>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</si>
  <si>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</si>
  <si>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</si>
  <si>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</si>
  <si>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</si>
  <si>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</si>
  <si>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</si>
  <si>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</si>
  <si>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</si>
  <si>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</si>
  <si>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</si>
  <si>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</si>
  <si>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</si>
  <si>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</si>
  <si>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</si>
  <si>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</si>
  <si>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</si>
  <si>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</si>
  <si>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</si>
  <si>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</si>
  <si>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</si>
  <si>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</si>
  <si>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</si>
  <si>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</si>
  <si>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</si>
  <si>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</si>
  <si>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</si>
  <si>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</si>
  <si>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</si>
  <si>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</si>
  <si>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</si>
  <si>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</si>
  <si>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</si>
  <si>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</si>
  <si>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</si>
  <si>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</si>
  <si>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</si>
  <si>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</si>
  <si>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</si>
  <si>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</si>
  <si>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</si>
  <si>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</si>
  <si>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</si>
  <si>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</si>
  <si>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</si>
  <si>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</si>
  <si>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</si>
  <si>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</si>
  <si>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</si>
  <si>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</si>
  <si>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</si>
  <si>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</si>
  <si>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</si>
  <si>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</si>
  <si>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</si>
  <si>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</si>
  <si>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</si>
  <si>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</si>
  <si>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</si>
  <si>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</si>
  <si>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</si>
  <si>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</si>
  <si>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</si>
  <si>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</si>
  <si>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</si>
  <si>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</si>
  <si>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</si>
  <si>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</si>
  <si>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</si>
  <si>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</si>
  <si>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</si>
  <si>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</si>
  <si>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</si>
  <si>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</si>
  <si>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</si>
  <si>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</si>
  <si>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</si>
  <si>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</si>
  <si>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</si>
  <si>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</si>
  <si>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</si>
  <si>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</si>
  <si>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</si>
  <si>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</si>
  <si>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</si>
  <si>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</si>
  <si>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</si>
  <si>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</si>
  <si>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</si>
  <si>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</si>
  <si>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</si>
  <si>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</si>
  <si>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</si>
  <si>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</si>
  <si>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</si>
  <si>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</si>
  <si>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</si>
  <si>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</si>
  <si>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</si>
  <si>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</si>
  <si>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</si>
  <si>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</si>
  <si>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</si>
  <si>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</si>
  <si>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</si>
  <si>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</si>
  <si>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</si>
  <si>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</si>
  <si>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</si>
  <si>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</si>
  <si>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</si>
  <si>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</si>
  <si>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</si>
  <si>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</si>
  <si>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</si>
  <si>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</si>
  <si>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</si>
  <si>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</si>
  <si>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</si>
  <si>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</si>
  <si>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</si>
  <si>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</si>
  <si>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</si>
  <si>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</si>
  <si>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</si>
  <si>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</si>
  <si>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</si>
  <si>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</si>
  <si>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</si>
  <si>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</si>
  <si>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</si>
  <si>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</si>
  <si>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</si>
  <si>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</si>
  <si>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</si>
  <si>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</si>
  <si>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</si>
  <si>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</si>
  <si>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</si>
  <si>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</si>
  <si>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</si>
  <si>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</si>
  <si>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</si>
  <si>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</si>
  <si>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</si>
  <si>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</si>
  <si>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</si>
  <si>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</si>
  <si>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</si>
  <si>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</si>
  <si>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</si>
  <si>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</si>
  <si>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</si>
  <si>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</si>
  <si>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</si>
  <si>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</si>
  <si>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</si>
  <si>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</si>
  <si>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</si>
  <si>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</si>
  <si>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</si>
  <si>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</si>
  <si>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</si>
  <si>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</si>
  <si>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</si>
  <si>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</si>
  <si>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</si>
  <si>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</si>
  <si>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</si>
  <si>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</si>
  <si>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</si>
  <si>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</si>
  <si>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</si>
  <si>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</si>
  <si>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</si>
  <si>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</si>
  <si>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</si>
  <si>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</si>
  <si>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</si>
  <si>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</si>
  <si>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</si>
  <si>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</si>
  <si>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</si>
  <si>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</si>
  <si>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</si>
  <si>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</si>
  <si>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</si>
  <si>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</si>
  <si>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</si>
  <si>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</si>
  <si>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</si>
  <si>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</si>
  <si>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</si>
  <si>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</si>
  <si>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</si>
  <si>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</si>
  <si>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</si>
  <si>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</si>
  <si>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</si>
  <si>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</si>
  <si>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</si>
  <si>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</si>
  <si>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</si>
  <si>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</si>
  <si>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</si>
  <si>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</si>
  <si>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</si>
  <si>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</si>
  <si>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</si>
  <si>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</si>
  <si>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</si>
  <si>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</si>
  <si>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</si>
  <si>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</si>
  <si>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</si>
  <si>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</si>
  <si>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</si>
  <si>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</si>
  <si>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</si>
  <si>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</si>
  <si>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</si>
  <si>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</si>
  <si>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</si>
  <si>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</si>
  <si>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</si>
  <si>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</si>
  <si>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</si>
  <si>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</si>
  <si>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</si>
  <si>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</si>
  <si>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</si>
  <si>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</si>
  <si>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</si>
  <si>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</si>
  <si>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</si>
  <si>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</si>
  <si>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</si>
  <si>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</si>
  <si>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</si>
  <si>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</si>
  <si>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</si>
  <si>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</si>
  <si>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</si>
  <si>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</si>
  <si>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</si>
  <si>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</si>
  <si>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</si>
  <si>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</si>
  <si>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</si>
  <si>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</si>
  <si>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</si>
  <si>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</si>
  <si>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</si>
  <si>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</si>
  <si>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</si>
  <si>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</si>
  <si>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</si>
  <si>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</si>
  <si>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</si>
  <si>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</si>
  <si>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</si>
  <si>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</si>
  <si>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</si>
  <si>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</si>
  <si>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</si>
  <si>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</si>
  <si>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</si>
  <si>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</si>
  <si>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</si>
  <si>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</si>
  <si>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</si>
  <si>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</si>
  <si>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</si>
  <si>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</si>
  <si>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</si>
  <si>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</si>
  <si>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</si>
  <si>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</si>
  <si>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</si>
  <si>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</si>
  <si>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</si>
  <si>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</si>
  <si>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</si>
  <si>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</si>
  <si>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</si>
  <si>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</si>
  <si>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</si>
  <si>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</si>
  <si>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</si>
  <si>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</si>
  <si>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</si>
  <si>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</si>
  <si>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</si>
  <si>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</si>
  <si>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</si>
  <si>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</si>
  <si>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</si>
  <si>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</si>
  <si>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</si>
  <si>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</si>
  <si>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</si>
  <si>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</si>
  <si>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</si>
  <si>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</si>
  <si>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</si>
  <si>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</si>
  <si>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</si>
  <si>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</si>
  <si>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</si>
  <si>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</si>
  <si>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</si>
  <si>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</si>
  <si>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</si>
  <si>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</si>
  <si>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</si>
  <si>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</si>
  <si>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</si>
  <si>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</si>
  <si>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</si>
  <si>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</si>
  <si>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</si>
  <si>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</si>
  <si>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</si>
  <si>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</si>
  <si>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</si>
  <si>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</si>
  <si>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</si>
  <si>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</si>
  <si>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</si>
  <si>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</si>
  <si>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</si>
  <si>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</si>
  <si>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</si>
  <si>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</si>
  <si>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</si>
  <si>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</si>
  <si>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</si>
  <si>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</si>
  <si>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</si>
  <si>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</si>
  <si>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</si>
  <si>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</si>
  <si>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</si>
  <si>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</si>
  <si>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</si>
  <si>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</si>
  <si>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</si>
  <si>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</si>
  <si>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</si>
  <si>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</si>
  <si>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</si>
  <si>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</si>
  <si>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</si>
  <si>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</si>
  <si>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</si>
  <si>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</si>
  <si>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</si>
  <si>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</si>
  <si>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</si>
  <si>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</si>
  <si>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</si>
  <si>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</si>
  <si>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</si>
  <si>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</si>
  <si>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</si>
  <si>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</si>
  <si>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</si>
  <si>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</si>
  <si>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</si>
  <si>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</si>
  <si>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</si>
  <si>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</si>
  <si>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</si>
  <si>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</si>
  <si>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</si>
  <si>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</si>
  <si>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</si>
  <si>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</si>
  <si>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</si>
  <si>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</si>
  <si>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</si>
  <si>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</si>
  <si>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</si>
  <si>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</si>
  <si>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</si>
  <si>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</si>
  <si>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</si>
  <si>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</si>
  <si>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</si>
  <si>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</si>
  <si>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</si>
  <si>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</si>
  <si>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</si>
  <si>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</si>
  <si>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</si>
  <si>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</si>
  <si>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</si>
  <si>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</si>
  <si>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</si>
  <si>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</si>
  <si>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</si>
  <si>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</si>
  <si>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</si>
  <si>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</si>
  <si>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</si>
  <si>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</si>
  <si>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</si>
  <si>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</si>
  <si>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</si>
  <si>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</si>
  <si>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</si>
  <si>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</si>
  <si>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</si>
  <si>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</si>
  <si>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</si>
  <si>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</si>
  <si>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</si>
  <si>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</si>
  <si>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</si>
  <si>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</si>
  <si>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</si>
  <si>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</si>
  <si>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</si>
  <si>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</si>
  <si>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</si>
  <si>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</si>
  <si>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</si>
  <si>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</si>
  <si>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</si>
  <si>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</si>
  <si>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</si>
  <si>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</si>
  <si>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</si>
  <si>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</si>
  <si>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</si>
  <si>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</si>
  <si>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</si>
  <si>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</si>
  <si>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</si>
  <si>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</si>
  <si>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</si>
  <si>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</si>
  <si>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</si>
  <si>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</si>
  <si>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</si>
  <si>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</si>
  <si>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</si>
  <si>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</si>
  <si>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</si>
  <si>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</si>
  <si>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</si>
  <si>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</si>
  <si>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</si>
  <si>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</si>
  <si>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</si>
  <si>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</si>
  <si>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</si>
  <si>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</si>
  <si>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</si>
  <si>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</si>
  <si>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</si>
  <si>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</si>
  <si>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</si>
  <si>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</si>
  <si>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</si>
  <si>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</si>
  <si>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</si>
  <si>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</si>
  <si>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</si>
  <si>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</si>
  <si>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</si>
  <si>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</si>
  <si>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</si>
  <si>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</si>
  <si>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</si>
  <si>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</si>
  <si>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</si>
  <si>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</si>
  <si>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</si>
  <si>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</si>
  <si>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</si>
  <si>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</si>
  <si>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</si>
  <si>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</si>
  <si>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</si>
  <si>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</si>
  <si>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</si>
  <si>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</si>
  <si>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</si>
  <si>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</si>
  <si>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</si>
  <si>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</si>
  <si>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</si>
  <si>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</si>
  <si>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</si>
  <si>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</si>
  <si>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</si>
  <si>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</si>
  <si>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</si>
  <si>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</si>
  <si>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</si>
  <si>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</si>
  <si>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</si>
  <si>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</si>
  <si>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</si>
  <si>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</si>
  <si>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</si>
  <si>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</si>
  <si>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</si>
  <si>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</si>
  <si>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</si>
  <si>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</si>
  <si>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</si>
  <si>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</si>
  <si>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</si>
  <si>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</si>
  <si>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</si>
  <si>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</si>
  <si>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</si>
  <si>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</si>
  <si>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</si>
  <si>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</si>
  <si>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</si>
  <si>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</si>
  <si>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</si>
  <si>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</si>
  <si>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</si>
  <si>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</si>
  <si>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</si>
  <si>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</si>
  <si>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</si>
  <si>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</si>
  <si>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</si>
  <si>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</si>
  <si>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</si>
  <si>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</si>
  <si>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</si>
  <si>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</si>
  <si>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</si>
  <si>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</si>
  <si>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</si>
  <si>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</si>
  <si>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</si>
  <si>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</si>
  <si>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</si>
  <si>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</si>
  <si>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</si>
  <si>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</si>
  <si>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</si>
  <si>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</si>
  <si>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</si>
  <si>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</si>
  <si>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</si>
  <si>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</si>
  <si>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</si>
  <si>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</si>
  <si>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</si>
  <si>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</si>
  <si>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</si>
  <si>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</si>
  <si>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</si>
  <si>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</si>
  <si>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</si>
  <si>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</si>
  <si>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</si>
  <si>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</si>
  <si>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</si>
  <si>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</si>
  <si>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</si>
  <si>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</si>
  <si>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</si>
  <si>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</si>
  <si>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</si>
  <si>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</si>
  <si>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</si>
  <si>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</si>
  <si>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</si>
  <si>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</si>
  <si>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</si>
  <si>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</si>
  <si>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</si>
  <si>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</si>
  <si>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</si>
  <si>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</si>
  <si>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</si>
  <si>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</si>
  <si>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</si>
  <si>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</si>
  <si>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</si>
  <si>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</si>
  <si>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</si>
  <si>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</si>
  <si>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</si>
  <si>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</si>
  <si>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</si>
  <si>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</si>
  <si>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</si>
  <si>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</si>
  <si>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</si>
  <si>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</si>
  <si>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</si>
  <si>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</si>
  <si>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</si>
  <si>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</si>
  <si>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</si>
  <si>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</si>
  <si>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</si>
  <si>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</si>
  <si>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</si>
  <si>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</si>
  <si>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</si>
  <si>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</si>
  <si>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</si>
  <si>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</si>
  <si>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</si>
  <si>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</si>
  <si>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</si>
  <si>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</si>
  <si>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</si>
  <si>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</si>
  <si>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</si>
  <si>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</si>
  <si>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</si>
  <si>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</si>
  <si>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</si>
  <si>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</si>
  <si>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</si>
  <si>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</si>
  <si>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</si>
  <si>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</si>
  <si>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</si>
  <si>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</si>
  <si>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</si>
  <si>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</si>
  <si>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</si>
  <si>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</si>
  <si>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</si>
  <si>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</si>
  <si>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</si>
  <si>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</si>
  <si>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</si>
  <si>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</si>
  <si>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</si>
  <si>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</si>
  <si>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</si>
  <si>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</si>
  <si>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</si>
  <si>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</si>
  <si>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</si>
  <si>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</si>
  <si>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</si>
  <si>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</si>
  <si>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</si>
  <si>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</si>
  <si>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</si>
  <si>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</si>
  <si>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</si>
  <si>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</si>
  <si>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</si>
  <si>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</si>
  <si>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</si>
  <si>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</si>
  <si>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</si>
  <si>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</si>
  <si>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</si>
  <si>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</si>
  <si>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</si>
  <si>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</si>
  <si>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</si>
  <si>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</si>
  <si>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</si>
  <si>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</si>
  <si>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</si>
  <si>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</si>
  <si>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</si>
  <si>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</si>
  <si>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</si>
  <si>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</si>
  <si>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</si>
  <si>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</si>
  <si>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</si>
  <si>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</si>
  <si>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</si>
  <si>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</si>
  <si>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</si>
  <si>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</si>
  <si>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</si>
  <si>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</si>
  <si>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</si>
  <si>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</si>
  <si>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</si>
  <si>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</si>
  <si>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</si>
  <si>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</si>
  <si>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</si>
  <si>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</si>
  <si>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</si>
  <si>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</si>
  <si>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</si>
  <si>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</si>
  <si>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</si>
  <si>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</si>
  <si>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</si>
  <si>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</si>
  <si>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</si>
  <si>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</si>
  <si>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</si>
  <si>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</si>
  <si>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</si>
  <si>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</si>
  <si>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</si>
  <si>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</si>
  <si>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</si>
  <si>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</si>
  <si>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</si>
  <si>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</si>
  <si>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</si>
  <si>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</si>
  <si>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</si>
  <si>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</si>
  <si>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</si>
  <si>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</si>
  <si>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</si>
  <si>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</si>
  <si>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</si>
  <si>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</si>
  <si>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</si>
  <si>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</si>
  <si>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</si>
  <si>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</si>
  <si>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</si>
  <si>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</si>
  <si>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</si>
  <si>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</si>
  <si>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</si>
  <si>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</si>
  <si>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</si>
  <si>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</si>
  <si>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</si>
  <si>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</si>
  <si>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</si>
  <si>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</si>
  <si>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</si>
  <si>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</si>
  <si>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</si>
  <si>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</si>
  <si>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</si>
  <si>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</si>
  <si>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</si>
  <si>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</si>
  <si>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</si>
  <si>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</si>
  <si>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</si>
  <si>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</si>
  <si>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</si>
  <si>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</si>
  <si>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</si>
  <si>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</si>
  <si>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</si>
  <si>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</si>
  <si>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</si>
  <si>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</si>
  <si>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</si>
  <si>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</si>
  <si>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</si>
  <si>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</si>
  <si>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</si>
  <si>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</si>
  <si>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</si>
  <si>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</si>
  <si>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</si>
  <si>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</si>
  <si>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</si>
  <si>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</si>
  <si>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</si>
  <si>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</si>
  <si>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</si>
  <si>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</si>
  <si>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</si>
  <si>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</si>
  <si>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</si>
  <si>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</si>
  <si>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</si>
  <si>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</si>
  <si>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</si>
  <si>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</si>
  <si>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</si>
  <si>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</si>
  <si>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</si>
  <si>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</si>
  <si>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</si>
  <si>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</si>
  <si>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</si>
  <si>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</si>
  <si>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</si>
  <si>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</si>
  <si>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</si>
  <si>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</si>
  <si>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</si>
  <si>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</si>
  <si>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</si>
  <si>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</si>
  <si>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</si>
  <si>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</si>
  <si>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</si>
  <si>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</si>
  <si>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</si>
  <si>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</si>
  <si>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</si>
  <si>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</si>
  <si>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</si>
  <si>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</si>
  <si>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</si>
  <si>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</si>
  <si>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</si>
  <si>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</si>
  <si>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</si>
  <si>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</si>
  <si>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</si>
  <si>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</si>
  <si>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</si>
  <si>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</si>
  <si>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</si>
  <si>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</si>
  <si>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</si>
  <si>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</si>
  <si>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</si>
  <si>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</si>
  <si>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</si>
  <si>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</si>
  <si>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</si>
  <si>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</si>
  <si>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</si>
  <si>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</si>
  <si>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</si>
  <si>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</si>
  <si>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</si>
  <si>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</si>
  <si>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</si>
  <si>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</si>
  <si>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</si>
  <si>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</si>
  <si>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</si>
  <si>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</si>
  <si>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</si>
  <si>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</si>
  <si>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</si>
  <si>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</si>
  <si>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</si>
  <si>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</si>
  <si>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</si>
  <si>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</si>
  <si>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</si>
  <si>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</si>
  <si>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</si>
  <si>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</si>
  <si>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</si>
  <si>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</si>
  <si>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</si>
  <si>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</si>
  <si>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</si>
  <si>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</si>
  <si>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</si>
  <si>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</si>
  <si>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</si>
  <si>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</si>
  <si>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</si>
  <si>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</si>
  <si>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</si>
  <si>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</si>
  <si>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</si>
  <si>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</si>
  <si>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</si>
  <si>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</si>
  <si>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</si>
  <si>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</si>
  <si>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</si>
  <si>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</si>
  <si>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</si>
  <si>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</si>
  <si>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</si>
  <si>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</si>
  <si>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</si>
  <si>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</si>
  <si>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</si>
  <si>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</si>
  <si>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</si>
  <si>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</si>
  <si>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</si>
  <si>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</si>
  <si>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</si>
  <si>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</si>
  <si>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</si>
  <si>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</si>
  <si>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</si>
  <si>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</si>
  <si>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</si>
  <si>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</si>
  <si>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</si>
  <si>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</si>
  <si>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</si>
  <si>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</si>
  <si>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</si>
  <si>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</si>
  <si>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</si>
  <si>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</si>
  <si>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</si>
  <si>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</si>
  <si>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</si>
  <si>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</si>
  <si>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</si>
  <si>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</si>
  <si>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</si>
  <si>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</si>
  <si>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</si>
  <si>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</si>
  <si>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</si>
  <si>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</si>
  <si>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</si>
  <si>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</si>
  <si>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</si>
  <si>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</si>
  <si>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</si>
  <si>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</si>
  <si>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</si>
  <si>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</si>
  <si>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</si>
  <si>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</si>
  <si>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</si>
  <si>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</si>
  <si>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</si>
  <si>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</si>
  <si>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</si>
  <si>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</si>
  <si>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</si>
  <si>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</si>
  <si>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</si>
  <si>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</si>
  <si>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</si>
  <si>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</si>
  <si>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</si>
  <si>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</si>
  <si>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</si>
  <si>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</si>
  <si>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</si>
  <si>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</si>
  <si>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</si>
  <si>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</si>
  <si>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</si>
  <si>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</si>
  <si>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</si>
  <si>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</si>
  <si>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</si>
  <si>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</si>
  <si>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</si>
  <si>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</si>
  <si>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</si>
  <si>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</si>
  <si>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</si>
  <si>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</si>
  <si>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</si>
  <si>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</si>
  <si>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</si>
  <si>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</si>
  <si>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</si>
  <si>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</si>
  <si>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</si>
  <si>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</si>
  <si>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</si>
  <si>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</si>
  <si>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</si>
  <si>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</si>
  <si>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</si>
  <si>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</si>
  <si>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</si>
  <si>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</si>
  <si>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</si>
  <si>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</si>
  <si>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</si>
  <si>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</si>
  <si>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</si>
  <si>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</si>
  <si>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</si>
  <si>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</si>
  <si>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</si>
  <si>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</si>
  <si>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</si>
  <si>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</si>
  <si>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</si>
  <si>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</si>
  <si>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</si>
  <si>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</si>
  <si>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</si>
  <si>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</si>
  <si>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</si>
  <si>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</si>
  <si>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</si>
  <si>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</si>
  <si>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</si>
  <si>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</si>
  <si>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</si>
  <si>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</si>
  <si>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</si>
  <si>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</si>
  <si>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</si>
  <si>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</si>
  <si>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</si>
  <si>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</si>
  <si>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</si>
  <si>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</si>
  <si>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</si>
  <si>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</si>
  <si>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</si>
  <si>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</si>
  <si>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</si>
  <si>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</si>
  <si>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</si>
  <si>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</si>
  <si>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</si>
  <si>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</si>
  <si>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</si>
  <si>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</si>
  <si>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</si>
  <si>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</si>
  <si>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</si>
  <si>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</si>
  <si>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</si>
  <si>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</si>
  <si>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</si>
  <si>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</si>
  <si>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</si>
  <si>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</si>
  <si>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</si>
  <si>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</si>
  <si>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</si>
  <si>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</si>
  <si>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</si>
  <si>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</si>
  <si>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</si>
  <si>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</si>
  <si>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</si>
  <si>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</si>
  <si>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</si>
  <si>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</si>
  <si>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</si>
  <si>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</si>
  <si>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</si>
  <si>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</si>
  <si>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</si>
  <si>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</si>
  <si>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</si>
  <si>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</si>
  <si>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</si>
  <si>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</si>
  <si>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</si>
  <si>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</si>
  <si>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</si>
  <si>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</si>
  <si>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</si>
  <si>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</si>
  <si>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</si>
  <si>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</si>
  <si>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</si>
  <si>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</si>
  <si>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</si>
  <si>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</si>
  <si>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</si>
  <si>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</si>
  <si>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</si>
  <si>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</si>
  <si>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</si>
  <si>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</si>
  <si>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</si>
  <si>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</si>
  <si>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</si>
  <si>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</si>
  <si>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</si>
  <si>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</si>
  <si>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</si>
  <si>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</si>
  <si>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</si>
  <si>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</si>
  <si>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</si>
  <si>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</si>
  <si>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</si>
  <si>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</si>
  <si>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</si>
  <si>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</si>
  <si>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</si>
  <si>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</si>
  <si>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</si>
  <si>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</si>
  <si>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</si>
  <si>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</si>
  <si>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</si>
  <si>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</si>
  <si>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</si>
  <si>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</si>
  <si>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</si>
  <si>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</si>
  <si>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</si>
  <si>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</si>
  <si>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</si>
  <si>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</si>
  <si>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</si>
  <si>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</si>
  <si>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</si>
  <si>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</si>
  <si>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</si>
  <si>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</si>
  <si>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</si>
  <si>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</si>
  <si>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</si>
  <si>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</si>
  <si>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</si>
  <si>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</si>
  <si>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</si>
  <si>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</si>
  <si>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</si>
  <si>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</si>
  <si>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</si>
  <si>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</si>
  <si>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</si>
  <si>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</si>
  <si>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</si>
  <si>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</si>
  <si>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</si>
  <si>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</si>
  <si>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</si>
  <si>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</si>
  <si>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</si>
  <si>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</si>
  <si>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</si>
  <si>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</si>
  <si>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</si>
  <si>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</si>
  <si>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</si>
  <si>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</si>
  <si>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</si>
  <si>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</si>
  <si>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</si>
  <si>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</si>
  <si>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</si>
  <si>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</si>
  <si>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</si>
  <si>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</si>
  <si>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</si>
  <si>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</si>
  <si>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</si>
  <si>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</si>
  <si>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</si>
  <si>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</si>
  <si>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</si>
  <si>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</si>
  <si>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</si>
  <si>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</si>
  <si>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</si>
  <si>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</si>
  <si>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</si>
  <si>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</si>
  <si>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</si>
  <si>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</si>
  <si>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</si>
  <si>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</si>
  <si>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</si>
  <si>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</si>
  <si>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</si>
  <si>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</si>
  <si>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</si>
  <si>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</si>
  <si>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</si>
  <si>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</si>
  <si>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</si>
  <si>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</si>
  <si>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</si>
  <si>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</si>
  <si>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</si>
  <si>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</si>
  <si>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</si>
  <si>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</si>
  <si>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</si>
  <si>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</si>
  <si>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</si>
  <si>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</si>
  <si>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</si>
  <si>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</si>
  <si>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</si>
  <si>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</si>
  <si>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</si>
  <si>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</si>
  <si>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</si>
  <si>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</si>
  <si>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</si>
  <si>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</si>
  <si>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</si>
  <si>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</si>
  <si>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</si>
  <si>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</si>
  <si>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</si>
  <si>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</si>
  <si>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</si>
  <si>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</si>
  <si>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</si>
  <si>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</si>
  <si>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</si>
  <si>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</si>
  <si>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</si>
  <si>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</si>
  <si>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</si>
  <si>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</si>
  <si>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</si>
  <si>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</si>
  <si>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</si>
  <si>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</si>
  <si>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</si>
  <si>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</si>
  <si>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</si>
  <si>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</si>
  <si>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</si>
  <si>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</si>
  <si>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</si>
  <si>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</si>
  <si>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</si>
  <si>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</si>
  <si>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</si>
  <si>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</si>
  <si>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</si>
  <si>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</si>
  <si>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</si>
  <si>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</si>
  <si>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</si>
  <si>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</si>
  <si>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</si>
  <si>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</si>
  <si>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</si>
  <si>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</si>
  <si>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</si>
  <si>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</si>
  <si>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</si>
  <si>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</si>
  <si>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</si>
  <si>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</si>
  <si>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</si>
  <si>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</si>
  <si>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</si>
  <si>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</si>
  <si>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</si>
  <si>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</si>
  <si>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</si>
  <si>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</si>
  <si>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</si>
  <si>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</si>
  <si>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</si>
  <si>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</si>
  <si>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</si>
  <si>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</si>
  <si>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</si>
  <si>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</si>
  <si>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</si>
  <si>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</si>
  <si>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</si>
  <si>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</si>
  <si>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</si>
  <si>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</si>
  <si>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</si>
  <si>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</si>
  <si>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</si>
  <si>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</si>
  <si>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</si>
  <si>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</si>
  <si>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</si>
  <si>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</si>
  <si>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</si>
  <si>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</si>
  <si>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</si>
  <si>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</si>
  <si>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</si>
  <si>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</si>
  <si>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</si>
  <si>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</si>
  <si>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</si>
  <si>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</si>
  <si>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</si>
  <si>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</si>
  <si>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</si>
  <si>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</si>
  <si>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</si>
  <si>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</si>
  <si>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</si>
  <si>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</si>
  <si>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</si>
  <si>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</si>
  <si>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</si>
  <si>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</si>
  <si>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</si>
  <si>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</si>
  <si>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</si>
  <si>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</si>
  <si>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</si>
  <si>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</si>
  <si>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</si>
  <si>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</si>
  <si>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</si>
  <si>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</si>
  <si>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</si>
  <si>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</si>
  <si>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</si>
  <si>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</si>
  <si>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</si>
  <si>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</si>
  <si>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</si>
  <si>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</si>
  <si>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</si>
  <si>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</si>
  <si>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</si>
  <si>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</si>
  <si>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</si>
  <si>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</si>
  <si>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</si>
  <si>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</si>
  <si>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</si>
  <si>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</si>
  <si>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</si>
  <si>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</si>
  <si>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</si>
  <si>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</si>
  <si>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</si>
  <si>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</si>
  <si>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</si>
  <si>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</si>
  <si>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</si>
  <si>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</si>
  <si>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</si>
  <si>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</si>
  <si>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</si>
  <si>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</si>
  <si>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</si>
  <si>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</si>
  <si>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</si>
  <si>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</si>
  <si>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</si>
  <si>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</si>
  <si>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</si>
  <si>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</si>
  <si>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</si>
  <si>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</si>
  <si>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</si>
  <si>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</si>
  <si>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</si>
  <si>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</si>
  <si>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</si>
  <si>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</si>
  <si>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</si>
  <si>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</si>
  <si>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</si>
  <si>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</si>
  <si>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</si>
  <si>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</si>
  <si>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</si>
  <si>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</si>
  <si>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</si>
  <si>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</si>
  <si>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</si>
  <si>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</si>
  <si>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</si>
  <si>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</si>
  <si>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</si>
  <si>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</si>
  <si>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</si>
  <si>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</si>
  <si>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</si>
  <si>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</si>
  <si>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</si>
  <si>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</si>
  <si>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</si>
  <si>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</si>
  <si>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</si>
  <si>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</si>
  <si>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</si>
  <si>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</si>
  <si>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</si>
  <si>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</si>
  <si>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</si>
  <si>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</si>
  <si>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</si>
  <si>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</si>
  <si>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</si>
  <si>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</si>
  <si>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</si>
  <si>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</si>
  <si>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</si>
  <si>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</si>
  <si>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</si>
  <si>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</si>
  <si>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</si>
  <si>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</si>
  <si>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</si>
  <si>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</si>
  <si>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</si>
  <si>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</si>
  <si>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</si>
  <si>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</si>
  <si>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</si>
  <si>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</si>
  <si>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</si>
  <si>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</si>
  <si>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</si>
  <si>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</si>
  <si>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</si>
  <si>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</si>
  <si>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</si>
  <si>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</si>
  <si>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</si>
  <si>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</si>
  <si>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</si>
  <si>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</si>
  <si>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</si>
  <si>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</si>
  <si>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</si>
  <si>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</si>
  <si>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</si>
  <si>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</si>
  <si>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</si>
  <si>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</si>
  <si>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</si>
  <si>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</si>
  <si>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</si>
  <si>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</si>
  <si>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</si>
  <si>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</si>
  <si>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</si>
  <si>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</si>
  <si>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</si>
  <si>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</si>
  <si>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</si>
  <si>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</si>
  <si>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</si>
  <si>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</si>
  <si>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</si>
  <si>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</si>
  <si>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</si>
  <si>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</si>
  <si>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</si>
  <si>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</si>
  <si>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</si>
  <si>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</si>
  <si>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</si>
  <si>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</si>
  <si>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</si>
  <si>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</si>
  <si>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</si>
  <si>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</si>
  <si>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</si>
  <si>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</si>
  <si>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</si>
  <si>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</si>
  <si>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</si>
  <si>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</si>
  <si>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</si>
  <si>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</si>
  <si>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</si>
  <si>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</si>
  <si>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</si>
  <si>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</si>
  <si>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</si>
  <si>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</si>
  <si>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</si>
  <si>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</si>
  <si>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</si>
  <si>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</si>
  <si>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</si>
  <si>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</si>
  <si>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</si>
  <si>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</si>
  <si>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</si>
  <si>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</si>
  <si>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</si>
  <si>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</si>
  <si>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</si>
  <si>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</si>
  <si>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</si>
  <si>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</si>
  <si>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</si>
  <si>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</si>
  <si>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</si>
  <si>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</si>
  <si>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</si>
  <si>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</si>
  <si>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</si>
  <si>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</si>
  <si>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</si>
  <si>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</si>
  <si>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</si>
  <si>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</si>
  <si>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</si>
  <si>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</si>
  <si>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</si>
  <si>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</si>
  <si>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</si>
  <si>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</si>
  <si>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</si>
  <si>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</si>
  <si>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</si>
  <si>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</si>
  <si>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</si>
  <si>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</si>
  <si>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</si>
  <si>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</si>
  <si>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</si>
  <si>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</si>
  <si>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</si>
  <si>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</si>
  <si>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</si>
  <si>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</si>
  <si>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</si>
  <si>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</si>
  <si>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</si>
  <si>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</si>
  <si>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</si>
  <si>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</si>
  <si>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</si>
  <si>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</si>
  <si>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</si>
  <si>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</si>
  <si>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</si>
  <si>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</si>
  <si>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</si>
  <si>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</si>
  <si>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</si>
  <si>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</si>
  <si>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</si>
  <si>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</si>
  <si>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</si>
  <si>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</si>
  <si>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</si>
  <si>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</si>
  <si>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</si>
  <si>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</si>
  <si>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</si>
  <si>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</si>
  <si>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</si>
  <si>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</si>
  <si>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</si>
  <si>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</si>
  <si>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</si>
  <si>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</si>
  <si>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</si>
  <si>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</si>
  <si>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</si>
  <si>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</si>
  <si>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</si>
  <si>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</si>
  <si>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</si>
  <si>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</si>
  <si>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</si>
  <si>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</si>
  <si>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</si>
  <si>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</si>
  <si>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</si>
  <si>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</si>
  <si>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</si>
  <si>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</si>
  <si>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</si>
  <si>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</si>
  <si>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</si>
  <si>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</si>
  <si>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</si>
  <si>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</si>
  <si>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</si>
  <si>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</si>
  <si>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</si>
  <si>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</si>
  <si>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</si>
  <si>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</si>
  <si>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</si>
  <si>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</si>
  <si>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</si>
  <si>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</si>
  <si>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</si>
  <si>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</si>
  <si>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</si>
  <si>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</si>
  <si>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</si>
  <si>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</si>
  <si>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</si>
  <si>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</si>
  <si>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</si>
  <si>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</si>
  <si>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</si>
  <si>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</si>
  <si>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</si>
  <si>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</si>
  <si>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</si>
  <si>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</si>
  <si>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</si>
  <si>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</si>
  <si>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</si>
  <si>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</si>
  <si>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</si>
  <si>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</si>
  <si>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</si>
  <si>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</si>
  <si>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</si>
  <si>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</si>
  <si>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</si>
  <si>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</si>
  <si>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</si>
  <si>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</si>
  <si>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</si>
  <si>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</si>
  <si>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</si>
  <si>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</si>
  <si>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</si>
  <si>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</si>
  <si>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</si>
  <si>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</si>
  <si>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</si>
  <si>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</si>
  <si>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</si>
  <si>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</si>
  <si>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</si>
  <si>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</si>
  <si>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</si>
  <si>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</si>
  <si>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</si>
  <si>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</si>
  <si>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</si>
  <si>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</si>
  <si>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</si>
  <si>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</si>
  <si>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</si>
  <si>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</si>
  <si>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</si>
  <si>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</si>
  <si>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</si>
  <si>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</si>
  <si>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</si>
  <si>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</si>
  <si>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</si>
  <si>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</si>
  <si>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</si>
  <si>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</si>
  <si>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</si>
  <si>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</si>
  <si>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</si>
  <si>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</si>
  <si>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</si>
  <si>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</si>
  <si>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</si>
  <si>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</si>
  <si>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</si>
  <si>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</si>
  <si>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</si>
  <si>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</si>
  <si>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</si>
  <si>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</si>
  <si>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</si>
  <si>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</si>
  <si>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</si>
  <si>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</si>
  <si>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</si>
  <si>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</si>
  <si>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</si>
  <si>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</si>
  <si>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</si>
  <si>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</si>
  <si>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</si>
  <si>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</si>
  <si>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</si>
  <si>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</si>
  <si>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</si>
  <si>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</si>
  <si>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</si>
  <si>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</si>
  <si>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</si>
  <si>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</si>
  <si>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</si>
  <si>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</si>
  <si>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</si>
  <si>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</si>
  <si>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</si>
  <si>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</si>
  <si>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</si>
  <si>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</si>
  <si>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</si>
  <si>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</si>
  <si>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</si>
  <si>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</si>
  <si>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</si>
  <si>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</si>
  <si>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</si>
  <si>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</si>
  <si>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</si>
  <si>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</si>
  <si>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</si>
  <si>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</si>
  <si>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</si>
  <si>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</si>
  <si>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</si>
  <si>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</si>
  <si>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</si>
  <si>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</si>
  <si>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</si>
  <si>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</si>
  <si>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</si>
  <si>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</si>
  <si>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</si>
  <si>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</si>
  <si>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</si>
  <si>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</si>
  <si>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</si>
  <si>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</si>
  <si>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</si>
  <si>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</si>
  <si>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</si>
  <si>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</si>
  <si>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</si>
  <si>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</si>
  <si>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</si>
  <si>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</si>
  <si>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</si>
  <si>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</si>
  <si>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</si>
  <si>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</si>
  <si>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</si>
  <si>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</si>
  <si>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</si>
  <si>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</si>
  <si>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</si>
  <si>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</si>
  <si>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</si>
  <si>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</si>
  <si>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</si>
  <si>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</si>
  <si>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</si>
  <si>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</si>
  <si>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</si>
  <si>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</si>
  <si>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</si>
  <si>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</si>
  <si>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</si>
  <si>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</si>
  <si>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</si>
  <si>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</si>
  <si>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</si>
  <si>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</si>
  <si>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</si>
  <si>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</si>
  <si>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</si>
  <si>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</si>
  <si>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</si>
  <si>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</si>
  <si>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</si>
  <si>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</si>
  <si>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</si>
  <si>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</si>
  <si>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</si>
  <si>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</si>
  <si>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</si>
  <si>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</si>
  <si>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</si>
  <si>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</si>
  <si>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</si>
  <si>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</si>
  <si>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</si>
  <si>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</si>
  <si>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</si>
  <si>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</si>
  <si>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</si>
  <si>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</si>
  <si>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</si>
  <si>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</si>
  <si>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</si>
  <si>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</si>
  <si>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</si>
  <si>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</si>
  <si>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</si>
  <si>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</si>
  <si>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</si>
  <si>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</si>
  <si>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</si>
  <si>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</si>
  <si>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</si>
  <si>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</si>
  <si>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</si>
  <si>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</si>
  <si>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</si>
  <si>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</si>
  <si>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</si>
  <si>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</si>
  <si>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</si>
  <si>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</si>
  <si>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</si>
  <si>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</si>
  <si>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</si>
  <si>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</si>
  <si>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</si>
  <si>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</si>
  <si>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</si>
  <si>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</si>
  <si>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</si>
  <si>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</si>
  <si>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</si>
  <si>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</si>
  <si>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</si>
  <si>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</si>
  <si>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</si>
  <si>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</si>
  <si>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</si>
  <si>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</si>
  <si>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</si>
  <si>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</si>
  <si>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</si>
  <si>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</si>
  <si>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</si>
  <si>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</si>
  <si>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</si>
  <si>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</si>
  <si>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</si>
  <si>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</si>
  <si>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</si>
  <si>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</si>
  <si>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</si>
  <si>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</si>
  <si>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</si>
  <si>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</si>
  <si>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</si>
  <si>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</si>
  <si>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</si>
  <si>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</si>
  <si>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</si>
  <si>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</si>
  <si>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</si>
  <si>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</si>
  <si>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</si>
  <si>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</si>
  <si>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</si>
  <si>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</si>
  <si>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</si>
  <si>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</si>
  <si>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</si>
  <si>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</si>
  <si>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</si>
  <si>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</si>
  <si>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</si>
  <si>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</si>
  <si>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</si>
  <si>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</si>
  <si>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</si>
  <si>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</si>
  <si>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</si>
  <si>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</si>
  <si>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</si>
  <si>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</si>
  <si>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</si>
  <si>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</si>
  <si>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</si>
  <si>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</si>
  <si>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</si>
  <si>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</si>
  <si>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</si>
  <si>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</si>
  <si>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</si>
  <si>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</si>
  <si>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</si>
  <si>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</si>
  <si>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</si>
  <si>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</si>
  <si>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</si>
  <si>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</si>
  <si>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</si>
  <si>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</si>
  <si>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</si>
  <si>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</si>
  <si>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</si>
  <si>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</si>
  <si>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</si>
  <si>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</si>
  <si>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</si>
  <si>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</si>
  <si>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</si>
  <si>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</si>
  <si>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</si>
  <si>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</si>
  <si>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</si>
  <si>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</si>
  <si>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</si>
  <si>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</si>
  <si>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</si>
  <si>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</si>
  <si>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</si>
  <si>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</si>
  <si>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</si>
  <si>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</si>
  <si>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</si>
  <si>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</si>
  <si>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</si>
  <si>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</si>
  <si>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</si>
  <si>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</si>
  <si>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</si>
  <si>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</si>
  <si>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</si>
  <si>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</si>
  <si>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</si>
  <si>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</si>
  <si>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</si>
  <si>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</si>
  <si>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</si>
  <si>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</si>
  <si>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</si>
  <si>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</si>
  <si>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</si>
  <si>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</si>
  <si>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</si>
  <si>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</si>
  <si>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</si>
  <si>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</si>
  <si>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</si>
  <si>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</si>
  <si>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</si>
  <si>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</si>
  <si>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</si>
  <si>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</si>
  <si>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</si>
  <si>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</si>
  <si>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</si>
  <si>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</si>
  <si>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</si>
  <si>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</si>
  <si>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</si>
  <si>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</si>
  <si>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</si>
  <si>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</si>
  <si>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</si>
  <si>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</si>
  <si>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</si>
  <si>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</si>
  <si>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</si>
  <si>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</si>
  <si>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</si>
  <si>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</si>
  <si>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</si>
  <si>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</si>
  <si>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</si>
  <si>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</si>
  <si>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</si>
  <si>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</si>
  <si>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</si>
  <si>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</si>
  <si>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</si>
  <si>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</si>
  <si>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</si>
  <si>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</si>
  <si>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</si>
  <si>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</si>
  <si>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</si>
  <si>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</si>
  <si>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</si>
  <si>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</si>
  <si>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</si>
  <si>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</si>
  <si>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</si>
  <si>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</si>
  <si>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</si>
  <si>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</si>
  <si>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</si>
  <si>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</si>
  <si>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</si>
  <si>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</si>
  <si>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</si>
  <si>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</si>
  <si>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</si>
  <si>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</si>
  <si>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</si>
  <si>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</si>
  <si>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</si>
  <si>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</si>
  <si>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</si>
  <si>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</si>
  <si>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</si>
  <si>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</si>
  <si>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</si>
  <si>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</si>
  <si>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</si>
  <si>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</si>
  <si>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</si>
  <si>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</si>
  <si>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</si>
  <si>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</si>
  <si>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</si>
  <si>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</si>
  <si>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</si>
  <si>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</si>
  <si>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</si>
  <si>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</si>
  <si>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</si>
  <si>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</si>
  <si>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</si>
  <si>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</si>
  <si>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</si>
  <si>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</si>
  <si>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</si>
  <si>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</si>
  <si>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</si>
  <si>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</si>
  <si>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</si>
  <si>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</si>
  <si>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</si>
  <si>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</si>
  <si>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</si>
  <si>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</si>
  <si>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</si>
  <si>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</si>
  <si>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</si>
  <si>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</si>
  <si>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</si>
  <si>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</si>
  <si>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</si>
  <si>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</si>
  <si>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</si>
  <si>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</si>
  <si>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</si>
  <si>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</si>
  <si>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</si>
  <si>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</si>
  <si>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</si>
  <si>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</si>
  <si>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</si>
  <si>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</si>
  <si>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</si>
  <si>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</si>
  <si>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</si>
  <si>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</si>
  <si>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</si>
  <si>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</si>
  <si>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</si>
  <si>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</si>
  <si>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</si>
  <si>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</si>
  <si>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</si>
  <si>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</si>
  <si>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</si>
  <si>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</si>
  <si>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</si>
  <si>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</si>
  <si>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</si>
  <si>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</si>
  <si>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</si>
  <si>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</si>
  <si>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</si>
  <si>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</si>
  <si>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</si>
  <si>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</si>
  <si>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</si>
  <si>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</si>
  <si>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</si>
  <si>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</si>
  <si>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</si>
  <si>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</si>
  <si>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</si>
  <si>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</si>
  <si>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</si>
  <si>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</si>
  <si>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</si>
  <si>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</si>
  <si>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</si>
  <si>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</si>
  <si>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</si>
  <si>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</si>
  <si>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</si>
  <si>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</si>
  <si>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</si>
  <si>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</si>
  <si>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</si>
  <si>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</si>
  <si>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</si>
  <si>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</si>
  <si>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</si>
  <si>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</si>
  <si>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</si>
  <si>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</si>
  <si>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</si>
  <si>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</si>
  <si>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</si>
  <si>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</si>
  <si>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</si>
  <si>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</si>
  <si>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</si>
  <si>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</si>
  <si>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</si>
  <si>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</si>
  <si>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</si>
  <si>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</si>
  <si>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</si>
  <si>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</si>
  <si>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</si>
  <si>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</si>
  <si>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</si>
  <si>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</si>
  <si>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</si>
  <si>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</si>
  <si>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</si>
  <si>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</si>
  <si>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</si>
  <si>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</si>
  <si>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</si>
  <si>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</si>
  <si>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</si>
  <si>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</si>
  <si>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</si>
  <si>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</si>
  <si>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</si>
  <si>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</si>
  <si>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</si>
  <si>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</si>
  <si>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</si>
  <si>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</si>
  <si>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</si>
  <si>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</si>
  <si>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</si>
  <si>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</si>
  <si>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</si>
  <si>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</si>
  <si>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</si>
  <si>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</si>
  <si>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</si>
  <si>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</si>
  <si>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</si>
  <si>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</si>
  <si>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</si>
  <si>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</si>
  <si>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</si>
  <si>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</si>
  <si>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</si>
  <si>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</si>
  <si>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</si>
  <si>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</si>
  <si>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</si>
  <si>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</si>
  <si>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</si>
  <si>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</si>
  <si>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</si>
  <si>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</si>
  <si>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</si>
  <si>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</si>
  <si>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</si>
  <si>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</si>
  <si>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</si>
  <si>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</si>
  <si>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</si>
  <si>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</si>
  <si>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</si>
  <si>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</si>
  <si>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</si>
  <si>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</si>
  <si>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</si>
  <si>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</si>
  <si>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</si>
  <si>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</si>
  <si>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</si>
  <si>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</si>
  <si>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</si>
  <si>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</si>
  <si>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</si>
  <si>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</si>
  <si>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</si>
  <si>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</si>
  <si>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</si>
  <si>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</si>
  <si>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</si>
  <si>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</si>
  <si>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</si>
  <si>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</si>
  <si>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</si>
  <si>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</si>
  <si>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</si>
  <si>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</si>
  <si>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</si>
  <si>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</si>
  <si>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</si>
  <si>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</si>
  <si>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</si>
  <si>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</si>
  <si>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</si>
  <si>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</si>
  <si>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</si>
  <si>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</si>
  <si>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</si>
  <si>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</si>
  <si>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</si>
  <si>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</si>
  <si>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</si>
  <si>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</si>
  <si>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</si>
  <si>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</si>
  <si>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</si>
  <si>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</si>
  <si>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</si>
  <si>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</si>
  <si>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</si>
  <si>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</si>
  <si>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</si>
  <si>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</si>
  <si>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</si>
  <si>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</si>
  <si>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</si>
  <si>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</si>
  <si>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</si>
  <si>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</si>
  <si>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</si>
  <si>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</si>
  <si>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</si>
  <si>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</si>
  <si>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</si>
  <si>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</si>
  <si>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</si>
  <si>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</si>
  <si>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</si>
  <si>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</si>
  <si>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</si>
  <si>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</si>
  <si>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</si>
  <si>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</si>
  <si>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</si>
  <si>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</si>
  <si>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</si>
  <si>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</si>
  <si>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</si>
  <si>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</si>
  <si>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</si>
  <si>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</si>
  <si>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</si>
  <si>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</si>
  <si>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</si>
  <si>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</si>
  <si>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</si>
  <si>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</si>
  <si>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</si>
  <si>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</si>
  <si>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</si>
  <si>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</si>
  <si>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</si>
  <si>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</si>
  <si>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</si>
  <si>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</si>
  <si>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</si>
  <si>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</si>
  <si>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</si>
  <si>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</si>
  <si>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</si>
  <si>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</si>
  <si>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</si>
  <si>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</si>
  <si>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</si>
  <si>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</si>
  <si>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</si>
  <si>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</si>
  <si>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</si>
  <si>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</si>
  <si>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</si>
  <si>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</si>
  <si>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</si>
  <si>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</si>
  <si>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</si>
  <si>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</si>
  <si>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</si>
  <si>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</si>
  <si>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</si>
  <si>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</si>
  <si>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</si>
  <si>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</si>
  <si>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</si>
  <si>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</si>
  <si>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</si>
  <si>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</si>
  <si>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</si>
  <si>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</si>
  <si>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</si>
  <si>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</si>
  <si>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</si>
  <si>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</si>
  <si>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</si>
  <si>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</si>
  <si>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</si>
  <si>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</si>
  <si>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</si>
  <si>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</si>
  <si>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</si>
  <si>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</si>
  <si>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</si>
  <si>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</si>
  <si>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</si>
  <si>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</si>
  <si>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</si>
  <si>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</si>
  <si>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</si>
  <si>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</si>
  <si>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</si>
  <si>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</si>
  <si>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</si>
  <si>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</si>
  <si>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</si>
  <si>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</si>
  <si>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</si>
  <si>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</si>
  <si>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</si>
  <si>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</si>
  <si>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</si>
  <si>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</si>
  <si>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</si>
  <si>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</si>
  <si>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</si>
  <si>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</si>
  <si>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</si>
  <si>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</si>
  <si>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</si>
  <si>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</si>
  <si>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</si>
  <si>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</si>
  <si>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</si>
  <si>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</si>
  <si>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</si>
  <si>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</si>
  <si>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</si>
  <si>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</si>
  <si>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</si>
  <si>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</si>
  <si>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</si>
  <si>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</si>
  <si>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</si>
  <si>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</si>
  <si>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</si>
  <si>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</si>
  <si>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</si>
  <si>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</si>
  <si>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</si>
  <si>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</si>
  <si>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</si>
  <si>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</si>
  <si>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</si>
  <si>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</si>
  <si>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</si>
  <si>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</si>
  <si>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</si>
  <si>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</si>
  <si>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</si>
  <si>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</si>
  <si>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</si>
  <si>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</si>
  <si>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</si>
  <si>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</si>
  <si>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</si>
  <si>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</si>
  <si>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</si>
  <si>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</si>
  <si>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</si>
  <si>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</si>
  <si>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</si>
  <si>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</si>
  <si>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</si>
  <si>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</si>
  <si>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</si>
  <si>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</si>
  <si>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</si>
  <si>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</si>
  <si>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</si>
  <si>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</si>
  <si>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</si>
  <si>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</si>
  <si>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</si>
  <si>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</si>
  <si>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</si>
  <si>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</si>
  <si>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</si>
  <si>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</si>
  <si>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</si>
  <si>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</si>
  <si>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</si>
  <si>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</si>
  <si>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</si>
  <si>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</si>
  <si>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</si>
  <si>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</si>
  <si>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</si>
  <si>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</si>
  <si>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</si>
  <si>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</si>
  <si>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</si>
  <si>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</si>
  <si>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</si>
  <si>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</si>
  <si>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</si>
  <si>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</si>
  <si>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</si>
  <si>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</si>
  <si>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</si>
  <si>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</si>
  <si>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</si>
  <si>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</si>
  <si>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</si>
  <si>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</si>
  <si>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</si>
  <si>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</si>
  <si>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</si>
  <si>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</si>
  <si>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</si>
  <si>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</si>
  <si>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</si>
  <si>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</si>
  <si>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</si>
  <si>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</si>
  <si>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</si>
  <si>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</si>
  <si>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</si>
  <si>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</si>
  <si>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</si>
  <si>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</si>
  <si>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</si>
  <si>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</si>
  <si>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</si>
  <si>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</si>
  <si>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</si>
  <si>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</si>
  <si>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</si>
  <si>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</si>
  <si>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</si>
  <si>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</si>
  <si>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</si>
  <si>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</si>
  <si>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</si>
  <si>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</si>
  <si>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</si>
  <si>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</si>
  <si>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</si>
  <si>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</si>
  <si>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</si>
  <si>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</si>
  <si>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</si>
  <si>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</si>
  <si>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</si>
  <si>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</si>
  <si>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</si>
  <si>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</si>
  <si>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</si>
  <si>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</si>
  <si>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</si>
  <si>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</si>
  <si>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</si>
  <si>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</si>
  <si>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</si>
  <si>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</si>
  <si>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</si>
  <si>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</si>
  <si>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</si>
  <si>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</si>
  <si>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</si>
  <si>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</si>
  <si>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</si>
  <si>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</si>
  <si>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</si>
  <si>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</si>
  <si>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</si>
  <si>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</si>
  <si>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</si>
  <si>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</si>
  <si>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</si>
  <si>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</si>
  <si>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</si>
  <si>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</si>
  <si>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</si>
  <si>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</si>
  <si>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</si>
  <si>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</si>
  <si>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</si>
  <si>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</si>
  <si>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</si>
  <si>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</si>
  <si>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</si>
  <si>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</si>
  <si>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</si>
  <si>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</si>
  <si>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</si>
  <si>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</si>
  <si>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</si>
  <si>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</si>
  <si>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</si>
  <si>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</si>
  <si>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</si>
  <si>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</si>
  <si>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</si>
  <si>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</si>
  <si>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</si>
  <si>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</si>
  <si>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</si>
  <si>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</si>
  <si>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</si>
  <si>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</si>
  <si>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</si>
  <si>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</si>
  <si>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</si>
  <si>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</si>
  <si>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</si>
  <si>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</si>
  <si>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</si>
  <si>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</si>
  <si>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</si>
  <si>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</si>
  <si>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</si>
  <si>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</si>
  <si>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</si>
  <si>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</si>
  <si>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</si>
  <si>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</si>
  <si>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</si>
  <si>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</si>
  <si>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</si>
  <si>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</si>
  <si>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</si>
  <si>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</si>
  <si>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</si>
  <si>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</si>
  <si>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</si>
  <si>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</si>
  <si>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</si>
  <si>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</si>
  <si>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</si>
  <si>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</si>
  <si>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</si>
  <si>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</si>
  <si>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</si>
  <si>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</si>
  <si>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</si>
  <si>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</si>
  <si>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</si>
  <si>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</si>
  <si>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</si>
  <si>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</si>
  <si>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</si>
  <si>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</si>
  <si>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</si>
  <si>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</si>
  <si>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</si>
  <si>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</si>
  <si>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</si>
  <si>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</si>
  <si>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</si>
  <si>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</si>
  <si>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</si>
  <si>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</si>
  <si>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</si>
  <si>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</si>
  <si>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</si>
  <si>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</si>
  <si>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</si>
  <si>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</si>
  <si>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</si>
  <si>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</si>
  <si>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</si>
  <si>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</si>
  <si>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</si>
  <si>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</si>
  <si>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</si>
  <si>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</si>
  <si>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</si>
  <si>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</si>
  <si>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</si>
  <si>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</si>
  <si>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</si>
  <si>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</si>
  <si>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</si>
  <si>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</si>
  <si>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</si>
  <si>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</si>
  <si>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</si>
  <si>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</si>
  <si>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</si>
  <si>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</si>
  <si>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</si>
  <si>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</si>
  <si>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</si>
  <si>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</si>
  <si>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</si>
  <si>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</si>
  <si>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</si>
  <si>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</si>
  <si>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</si>
  <si>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</si>
  <si>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</si>
  <si>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</si>
  <si>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</si>
  <si>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</si>
  <si>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</si>
  <si>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</si>
  <si>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</si>
  <si>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</si>
  <si>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</si>
  <si>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</si>
  <si>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</si>
  <si>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</si>
  <si>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</si>
  <si>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</si>
  <si>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</si>
  <si>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</si>
  <si>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</si>
  <si>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</si>
  <si>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</si>
  <si>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</si>
  <si>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</si>
  <si>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</si>
  <si>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</si>
  <si>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</si>
  <si>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</si>
  <si>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</si>
  <si>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</si>
  <si>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</si>
  <si>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</si>
  <si>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</si>
  <si>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</si>
  <si>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</si>
  <si>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</si>
  <si>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</si>
  <si>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</si>
  <si>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</si>
  <si>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</si>
  <si>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</si>
  <si>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</si>
  <si>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</si>
  <si>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</si>
  <si>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</si>
  <si>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</si>
  <si>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</si>
  <si>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</si>
  <si>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</si>
  <si>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</si>
  <si>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</si>
  <si>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</si>
  <si>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</si>
  <si>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</si>
  <si>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</si>
  <si>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</si>
  <si>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</si>
  <si>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</si>
  <si>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</si>
  <si>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</si>
  <si>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</si>
  <si>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</si>
  <si>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</si>
  <si>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</si>
  <si>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</si>
  <si>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</si>
  <si>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</si>
  <si>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</si>
  <si>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</si>
  <si>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</si>
  <si>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</si>
  <si>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</si>
  <si>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</si>
  <si>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</si>
  <si>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</si>
  <si>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</si>
  <si>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</si>
  <si>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</si>
  <si>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</si>
  <si>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</si>
  <si>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</si>
  <si>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</si>
  <si>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</si>
  <si>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</si>
  <si>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</si>
  <si>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</si>
  <si>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</si>
  <si>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</si>
  <si>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</si>
  <si>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</si>
  <si>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</si>
  <si>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</si>
  <si>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</si>
  <si>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</si>
  <si>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</si>
  <si>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</si>
  <si>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</si>
  <si>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</si>
  <si>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</si>
  <si>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</si>
  <si>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</si>
  <si>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</si>
  <si>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</si>
  <si>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</si>
  <si>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</si>
  <si>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</si>
  <si>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</si>
  <si>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</si>
  <si>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</si>
  <si>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</si>
  <si>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</si>
  <si>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</si>
  <si>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</si>
  <si>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</si>
  <si>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</si>
  <si>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</si>
  <si>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</si>
  <si>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</si>
  <si>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</si>
  <si>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</si>
  <si>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</si>
  <si>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</si>
  <si>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</si>
  <si>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</si>
  <si>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</si>
  <si>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</si>
  <si>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</si>
  <si>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</si>
  <si>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</si>
  <si>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</si>
  <si>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</si>
  <si>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</si>
  <si>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</si>
  <si>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</si>
  <si>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</si>
  <si>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</si>
  <si>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</si>
  <si>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</si>
  <si>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</si>
  <si>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</si>
  <si>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</si>
  <si>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</si>
  <si>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</si>
  <si>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</si>
  <si>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</si>
  <si>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</si>
  <si>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</si>
  <si>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</si>
  <si>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</si>
  <si>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</si>
  <si>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</si>
  <si>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</si>
  <si>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</si>
  <si>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</si>
  <si>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</si>
  <si>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</si>
  <si>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</si>
  <si>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</si>
  <si>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</si>
  <si>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</si>
  <si>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</si>
  <si>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</si>
  <si>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</si>
  <si>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</si>
  <si>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</si>
  <si>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</si>
  <si>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</si>
  <si>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</si>
  <si>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</si>
  <si>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</si>
  <si>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</si>
  <si>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</si>
  <si>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</si>
  <si>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</si>
  <si>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</si>
  <si>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</si>
  <si>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</si>
  <si>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</si>
  <si>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</si>
  <si>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</si>
  <si>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</si>
  <si>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</si>
  <si>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</si>
  <si>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</si>
  <si>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</si>
  <si>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</si>
  <si>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</si>
  <si>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</si>
  <si>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</si>
  <si>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</si>
  <si>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</si>
  <si>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</si>
  <si>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</si>
  <si>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</si>
  <si>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</si>
  <si>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</si>
  <si>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</si>
  <si>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</si>
  <si>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</si>
  <si>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</si>
  <si>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</si>
  <si>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</si>
  <si>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</si>
  <si>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</si>
  <si>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</si>
  <si>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</si>
  <si>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</si>
  <si>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</si>
  <si>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</si>
  <si>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</si>
  <si>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</si>
  <si>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</si>
  <si>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</si>
  <si>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</si>
  <si>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</si>
  <si>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</si>
  <si>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</si>
  <si>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</si>
  <si>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</si>
  <si>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</si>
  <si>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</si>
  <si>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</si>
  <si>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</si>
  <si>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</si>
  <si>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</si>
  <si>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</si>
  <si>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</si>
  <si>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</si>
  <si>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</si>
  <si>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</si>
  <si>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</si>
  <si>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</si>
  <si>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</si>
  <si>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</si>
  <si>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</si>
  <si>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</si>
  <si>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</si>
  <si>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</si>
  <si>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</si>
  <si>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</si>
  <si>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</si>
  <si>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</si>
  <si>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</si>
  <si>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</si>
  <si>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</si>
  <si>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</si>
  <si>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</si>
  <si>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</si>
  <si>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</si>
  <si>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</si>
  <si>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</si>
  <si>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</si>
  <si>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</si>
  <si>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</si>
  <si>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</si>
  <si>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</si>
  <si>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</si>
  <si>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</si>
  <si>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</si>
  <si>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</si>
  <si>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</si>
  <si>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</si>
  <si>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</si>
  <si>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</si>
  <si>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</si>
  <si>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</si>
  <si>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</si>
  <si>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</si>
  <si>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</si>
  <si>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</si>
  <si>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</si>
  <si>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</si>
  <si>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</si>
  <si>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</si>
  <si>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</si>
  <si>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</si>
  <si>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</si>
  <si>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</si>
  <si>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</si>
  <si>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</si>
  <si>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</si>
  <si>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</si>
  <si>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</si>
  <si>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</si>
  <si>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</si>
  <si>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</si>
  <si>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</si>
  <si>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</si>
  <si>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</si>
  <si>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</si>
  <si>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</si>
  <si>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</si>
  <si>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</si>
  <si>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</si>
  <si>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</si>
  <si>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</si>
  <si>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</si>
  <si>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</si>
  <si>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</si>
  <si>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</si>
  <si>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</si>
  <si>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</si>
  <si>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</si>
  <si>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</si>
  <si>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</si>
  <si>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</si>
  <si>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</si>
  <si>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</si>
  <si>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</si>
  <si>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</si>
  <si>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</si>
  <si>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</si>
  <si>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</si>
  <si>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</si>
  <si>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</si>
  <si>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</si>
  <si>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</si>
  <si>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</si>
  <si>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</si>
  <si>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</si>
  <si>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</si>
  <si>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</si>
  <si>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</si>
  <si>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</si>
  <si>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</si>
  <si>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</si>
  <si>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</si>
  <si>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</si>
  <si>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</si>
  <si>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</si>
  <si>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</si>
  <si>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</si>
  <si>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</si>
  <si>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</si>
  <si>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</si>
  <si>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</si>
  <si>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</si>
  <si>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</si>
  <si>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</si>
  <si>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</si>
  <si>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</si>
  <si>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</si>
  <si>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</si>
  <si>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</si>
  <si>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</si>
  <si>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</si>
  <si>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</si>
  <si>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</si>
  <si>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</si>
  <si>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</si>
  <si>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</si>
  <si>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</si>
  <si>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</si>
  <si>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</si>
  <si>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</si>
  <si>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</si>
  <si>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</si>
  <si>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</si>
  <si>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</si>
  <si>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</si>
  <si>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</si>
  <si>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</si>
  <si>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</si>
  <si>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</si>
  <si>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</si>
  <si>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</si>
  <si>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</si>
  <si>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</si>
  <si>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</si>
  <si>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</si>
  <si>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</si>
  <si>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</si>
  <si>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</si>
  <si>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</si>
  <si>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</si>
  <si>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</si>
  <si>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</si>
  <si>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</si>
  <si>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</si>
  <si>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</si>
  <si>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</si>
  <si>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</si>
  <si>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</si>
  <si>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</si>
  <si>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</si>
  <si>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</si>
  <si>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</si>
  <si>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</si>
  <si>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</si>
  <si>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</si>
  <si>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</si>
  <si>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</si>
  <si>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</si>
  <si>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</si>
  <si>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</si>
  <si>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</si>
  <si>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</si>
  <si>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</si>
  <si>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</si>
  <si>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</si>
  <si>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</si>
  <si>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</si>
  <si>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</si>
  <si>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</si>
  <si>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</si>
  <si>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</si>
  <si>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</si>
  <si>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</si>
  <si>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</si>
  <si>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</si>
  <si>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</si>
  <si>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</si>
  <si>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</si>
  <si>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</si>
  <si>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</si>
  <si>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</si>
  <si>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</si>
  <si>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</si>
  <si>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</si>
  <si>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</si>
  <si>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</si>
  <si>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</si>
  <si>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</si>
  <si>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</si>
  <si>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</si>
  <si>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</si>
  <si>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</si>
  <si>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</si>
  <si>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</si>
  <si>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</si>
  <si>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</si>
  <si>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</si>
  <si>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</si>
  <si>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</si>
  <si>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</si>
  <si>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</si>
  <si>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</si>
  <si>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</si>
  <si>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</si>
  <si>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</si>
  <si>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</si>
  <si>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</si>
  <si>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</si>
  <si>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</si>
  <si>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</si>
  <si>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</si>
  <si>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</si>
  <si>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</si>
  <si>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</si>
  <si>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</si>
  <si>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</si>
  <si>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</si>
  <si>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</si>
  <si>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</si>
  <si>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</si>
  <si>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</si>
  <si>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</si>
  <si>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</si>
  <si>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</si>
  <si>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</si>
  <si>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</si>
  <si>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</si>
  <si>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</si>
  <si>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</si>
  <si>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</si>
  <si>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</si>
  <si>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</si>
  <si>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</si>
  <si>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</si>
  <si>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</si>
  <si>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</si>
  <si>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</si>
  <si>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</si>
  <si>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</si>
  <si>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</si>
  <si>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</si>
  <si>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</si>
  <si>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</si>
  <si>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</si>
  <si>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</si>
  <si>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</si>
  <si>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</si>
  <si>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</si>
  <si>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</si>
  <si>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</si>
  <si>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</si>
  <si>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</si>
  <si>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</si>
  <si>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</si>
  <si>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</si>
  <si>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</si>
  <si>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</si>
  <si>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</si>
  <si>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</si>
  <si>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</si>
  <si>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</si>
  <si>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</si>
  <si>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</si>
  <si>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</si>
  <si>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</si>
  <si>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</si>
  <si>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</si>
  <si>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</si>
  <si>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</si>
  <si>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</si>
  <si>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</si>
  <si>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</si>
  <si>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</si>
  <si>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</si>
  <si>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</si>
  <si>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</si>
  <si>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</si>
  <si>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</si>
  <si>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</si>
  <si>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</si>
  <si>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</si>
  <si>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</si>
  <si>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</si>
  <si>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</si>
  <si>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</si>
  <si>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</si>
  <si>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</si>
  <si>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</si>
  <si>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</si>
  <si>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</si>
  <si>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</si>
  <si>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</si>
  <si>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</si>
  <si>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</si>
  <si>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</si>
  <si>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</si>
  <si>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</si>
  <si>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</si>
  <si>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</si>
  <si>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</si>
  <si>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</si>
  <si>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</si>
  <si>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</si>
  <si>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</si>
  <si>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</si>
  <si>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</si>
  <si>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</si>
  <si>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</si>
  <si>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</si>
  <si>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</si>
  <si>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</si>
  <si>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</si>
  <si>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</si>
  <si>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</si>
  <si>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</si>
  <si>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</si>
  <si>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</si>
  <si>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</si>
  <si>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</si>
  <si>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</si>
  <si>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</si>
  <si>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</si>
  <si>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</si>
  <si>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</si>
  <si>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</si>
  <si>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</si>
  <si>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</si>
  <si>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</si>
  <si>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</si>
  <si>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</si>
  <si>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</si>
  <si>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</si>
  <si>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</si>
  <si>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</si>
  <si>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</si>
  <si>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</si>
  <si>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</si>
  <si>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</si>
  <si>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</si>
  <si>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</si>
  <si>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</si>
  <si>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</si>
  <si>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</si>
  <si>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</si>
  <si>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</si>
  <si>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</si>
  <si>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</si>
  <si>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</si>
  <si>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</si>
  <si>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</si>
  <si>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</si>
  <si>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</si>
  <si>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</si>
  <si>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</si>
  <si>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</si>
  <si>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</si>
  <si>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</si>
  <si>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</si>
  <si>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</si>
  <si>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</si>
  <si>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</si>
  <si>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</si>
  <si>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</si>
  <si>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</si>
  <si>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</si>
  <si>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</si>
  <si>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</si>
  <si>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</si>
  <si>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</si>
  <si>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</si>
  <si>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</si>
  <si>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</si>
  <si>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</si>
  <si>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</si>
  <si>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</si>
  <si>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</si>
  <si>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</si>
  <si>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</si>
  <si>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</si>
  <si>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</si>
  <si>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</si>
  <si>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</si>
  <si>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</si>
  <si>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</si>
  <si>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</si>
  <si>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</si>
  <si>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</si>
  <si>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</si>
  <si>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</si>
  <si>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</si>
  <si>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</si>
  <si>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</si>
  <si>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</si>
  <si>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</si>
  <si>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</si>
  <si>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</si>
  <si>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</si>
  <si>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</si>
  <si>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</si>
  <si>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</si>
  <si>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</si>
  <si>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</si>
  <si>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</si>
  <si>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</si>
  <si>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</si>
  <si>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</si>
  <si>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</si>
  <si>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</si>
  <si>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</si>
  <si>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</si>
  <si>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</si>
  <si>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</si>
  <si>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</si>
  <si>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</si>
  <si>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</si>
  <si>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</si>
  <si>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</si>
  <si>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</si>
  <si>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</si>
  <si>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</si>
  <si>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</si>
  <si>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</si>
  <si>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</si>
  <si>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</si>
  <si>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</si>
  <si>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</si>
  <si>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</si>
  <si>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</si>
  <si>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</si>
  <si>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</si>
  <si>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</si>
  <si>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</si>
  <si>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</si>
  <si>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</si>
  <si>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</si>
  <si>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</si>
  <si>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</si>
  <si>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</si>
  <si>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</si>
  <si>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</si>
  <si>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</si>
  <si>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</si>
  <si>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</si>
  <si>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</si>
  <si>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</si>
  <si>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</si>
  <si>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</si>
  <si>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</si>
  <si>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</si>
  <si>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</si>
  <si>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</si>
  <si>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</si>
  <si>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</si>
  <si>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</si>
  <si>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</si>
  <si>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</si>
  <si>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</si>
  <si>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</si>
  <si>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</si>
  <si>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</si>
  <si>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</si>
  <si>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</si>
  <si>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</si>
  <si>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</si>
  <si>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</si>
  <si>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</si>
  <si>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</si>
  <si>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</si>
  <si>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</si>
  <si>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</si>
  <si>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</si>
  <si>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</si>
  <si>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</si>
  <si>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</si>
  <si>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</si>
  <si>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</si>
  <si>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</si>
  <si>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</si>
  <si>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</si>
  <si>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</si>
  <si>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</si>
  <si>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</si>
  <si>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</si>
  <si>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</si>
  <si>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</si>
  <si>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</si>
  <si>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</si>
  <si>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</si>
  <si>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</si>
  <si>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</si>
  <si>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</si>
  <si>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</si>
  <si>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</si>
  <si>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</si>
  <si>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</si>
  <si>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</si>
  <si>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</si>
  <si>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</si>
  <si>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</si>
  <si>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</si>
  <si>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</si>
  <si>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</si>
  <si>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</si>
  <si>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</si>
  <si>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</si>
  <si>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</si>
  <si>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</si>
  <si>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</si>
  <si>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</si>
  <si>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</si>
  <si>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</si>
  <si>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</si>
  <si>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</si>
  <si>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</si>
  <si>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</si>
  <si>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</si>
  <si>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</si>
  <si>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</si>
  <si>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</si>
  <si>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</si>
  <si>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</si>
  <si>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</si>
  <si>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</si>
  <si>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</si>
  <si>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</si>
  <si>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</si>
  <si>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</si>
  <si>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</si>
  <si>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</si>
  <si>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</si>
  <si>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</si>
  <si>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</si>
  <si>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</si>
  <si>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</si>
  <si>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</si>
  <si>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</si>
  <si>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</si>
  <si>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</si>
  <si>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</si>
  <si>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</si>
  <si>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</si>
  <si>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</si>
  <si>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</si>
  <si>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</si>
  <si>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</si>
  <si>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</si>
  <si>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</si>
  <si>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</si>
  <si>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</si>
  <si>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</si>
  <si>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</si>
  <si>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</si>
  <si>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</si>
  <si>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</si>
  <si>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</si>
  <si>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</si>
  <si>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</si>
  <si>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</si>
  <si>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</si>
  <si>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</si>
  <si>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</si>
  <si>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</si>
  <si>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</si>
  <si>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</si>
  <si>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</si>
  <si>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</si>
  <si>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</si>
  <si>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</si>
  <si>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</si>
  <si>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</si>
  <si>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</si>
  <si>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</si>
  <si>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</si>
  <si>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</si>
  <si>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</si>
  <si>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</si>
  <si>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</si>
  <si>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</si>
  <si>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</si>
  <si>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</si>
  <si>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</si>
  <si>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</si>
  <si>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</si>
  <si>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</si>
  <si>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</si>
  <si>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</si>
  <si>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</si>
  <si>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</si>
  <si>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</si>
  <si>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</si>
  <si>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</si>
  <si>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</si>
  <si>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</si>
  <si>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</si>
  <si>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</si>
  <si>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</si>
  <si>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</si>
  <si>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</si>
  <si>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</si>
  <si>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</si>
  <si>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</si>
  <si>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</si>
  <si>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</si>
  <si>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</si>
  <si>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</si>
  <si>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</si>
  <si>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</si>
  <si>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</si>
  <si>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</si>
  <si>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</si>
  <si>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</si>
  <si>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</si>
  <si>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</si>
  <si>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</si>
  <si>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</si>
  <si>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</si>
  <si>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</si>
  <si>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</si>
  <si>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</si>
  <si>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</si>
  <si>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</si>
  <si>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</si>
  <si>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</si>
  <si>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</si>
  <si>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</si>
  <si>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</si>
  <si>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</si>
  <si>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</si>
  <si>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</si>
  <si>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</si>
  <si>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</si>
  <si>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</si>
  <si>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</si>
  <si>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</si>
  <si>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</si>
  <si>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</si>
  <si>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</si>
  <si>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</si>
  <si>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</si>
  <si>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</si>
  <si>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</si>
  <si>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</si>
  <si>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</si>
  <si>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</si>
  <si>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</si>
  <si>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</si>
  <si>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</si>
  <si>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</si>
  <si>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</si>
  <si>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</si>
  <si>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</si>
  <si>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</si>
  <si>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</si>
  <si>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</si>
  <si>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</si>
  <si>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</si>
  <si>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</si>
  <si>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</si>
  <si>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</si>
  <si>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</si>
  <si>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</si>
  <si>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</si>
  <si>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</si>
  <si>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</si>
  <si>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</si>
  <si>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</si>
  <si>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</si>
  <si>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</si>
  <si>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</si>
  <si>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</si>
  <si>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</si>
  <si>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</si>
  <si>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</si>
  <si>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</si>
  <si>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</si>
  <si>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</si>
  <si>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</si>
  <si>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</si>
  <si>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</si>
  <si>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</si>
  <si>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</si>
  <si>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</si>
  <si>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</si>
  <si>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</si>
  <si>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</si>
  <si>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</si>
  <si>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</si>
  <si>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</si>
  <si>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</si>
  <si>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</si>
  <si>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</si>
  <si>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</si>
  <si>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</si>
  <si>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</si>
  <si>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</si>
  <si>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</si>
  <si>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</si>
  <si>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</si>
  <si>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</si>
  <si>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</si>
  <si>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</si>
  <si>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</si>
  <si>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</si>
  <si>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</si>
  <si>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</si>
  <si>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</si>
  <si>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</si>
  <si>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</si>
  <si>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</si>
  <si>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</si>
  <si>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</si>
  <si>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</si>
  <si>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</si>
  <si>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</si>
  <si>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</si>
  <si>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</si>
  <si>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</si>
  <si>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</si>
  <si>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</si>
  <si>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</si>
  <si>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</si>
  <si>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</si>
  <si>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</si>
  <si>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</si>
  <si>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</si>
  <si>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</si>
  <si>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</si>
  <si>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</si>
  <si>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</si>
  <si>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</si>
  <si>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</si>
  <si>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</si>
  <si>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</si>
  <si>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</si>
  <si>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</si>
  <si>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</si>
  <si>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</si>
  <si>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</si>
  <si>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</si>
  <si>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</si>
  <si>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</si>
  <si>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</si>
  <si>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</si>
  <si>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</si>
  <si>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</si>
  <si>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</si>
  <si>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</si>
  <si>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</si>
  <si>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</si>
  <si>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</si>
  <si>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</si>
  <si>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</si>
  <si>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</si>
  <si>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</si>
  <si>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</si>
  <si>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</si>
  <si>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</si>
  <si>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</si>
  <si>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</si>
  <si>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</si>
  <si>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</si>
  <si>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</si>
  <si>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</si>
  <si>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</si>
  <si>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</si>
  <si>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</si>
  <si>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</si>
  <si>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</si>
  <si>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</si>
  <si>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</si>
  <si>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</si>
  <si>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</si>
  <si>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</si>
  <si>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</si>
  <si>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</si>
  <si>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</si>
  <si>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</si>
  <si>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</si>
  <si>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</si>
  <si>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</si>
  <si>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</si>
  <si>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</si>
  <si>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</si>
  <si>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</si>
  <si>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</si>
  <si>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</si>
  <si>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</si>
  <si>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</si>
  <si>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</si>
  <si>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</si>
  <si>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</si>
  <si>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</si>
  <si>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</si>
  <si>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</si>
  <si>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</si>
  <si>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</si>
  <si>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</si>
  <si>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</si>
  <si>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</si>
  <si>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</si>
  <si>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</si>
  <si>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</si>
  <si>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</si>
  <si>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</si>
  <si>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</si>
  <si>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</si>
  <si>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</si>
  <si>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</si>
  <si>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</si>
  <si>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</si>
  <si>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</si>
  <si>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</si>
  <si>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</si>
  <si>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</si>
  <si>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</si>
  <si>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</si>
  <si>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</si>
  <si>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</si>
  <si>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</si>
  <si>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</si>
  <si>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</si>
  <si>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</si>
  <si>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</si>
  <si>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</si>
  <si>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</si>
  <si>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</si>
  <si>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</si>
  <si>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</si>
  <si>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</si>
  <si>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</si>
  <si>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</si>
  <si>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</si>
  <si>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</si>
  <si>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</si>
  <si>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</si>
  <si>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</si>
  <si>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</si>
  <si>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</si>
  <si>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</si>
  <si>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</si>
  <si>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</si>
  <si>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</si>
  <si>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</si>
  <si>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</si>
  <si>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</si>
  <si>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</si>
  <si>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</si>
  <si>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</si>
  <si>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</si>
  <si>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</si>
  <si>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</si>
  <si>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</si>
  <si>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</si>
  <si>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</si>
  <si>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</si>
  <si>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</si>
  <si>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</si>
  <si>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</si>
  <si>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</si>
  <si>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</si>
  <si>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</si>
  <si>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</si>
  <si>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</si>
  <si>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</si>
  <si>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</si>
  <si>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</si>
  <si>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</si>
  <si>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</si>
  <si>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</si>
  <si>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</si>
  <si>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</si>
  <si>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</si>
  <si>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</si>
  <si>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</si>
  <si>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</si>
  <si>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</si>
  <si>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</si>
  <si>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</si>
  <si>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</si>
  <si>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</si>
  <si>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</si>
  <si>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</si>
  <si>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</si>
  <si>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</si>
  <si>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</si>
  <si>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</si>
  <si>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</si>
  <si>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</si>
  <si>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</si>
  <si>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</si>
  <si>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</si>
  <si>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</si>
  <si>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</si>
  <si>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</si>
  <si>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</si>
  <si>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</si>
  <si>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</si>
  <si>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</si>
  <si>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</si>
  <si>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</si>
  <si>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</si>
  <si>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</si>
  <si>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</si>
  <si>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</si>
  <si>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</si>
  <si>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</si>
  <si>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</si>
  <si>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</si>
  <si>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</si>
  <si>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</si>
  <si>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</si>
  <si>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</si>
  <si>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</si>
  <si>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</si>
  <si>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</si>
  <si>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</si>
  <si>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</si>
  <si>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</si>
  <si>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</si>
  <si>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</si>
  <si>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</si>
  <si>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</si>
  <si>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</si>
  <si>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</si>
  <si>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</si>
  <si>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</si>
  <si>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</si>
  <si>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</si>
  <si>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</si>
  <si>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</si>
  <si>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</si>
  <si>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</si>
  <si>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</si>
  <si>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</si>
  <si>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</si>
  <si>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</si>
  <si>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</si>
  <si>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</si>
  <si>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</si>
  <si>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</si>
  <si>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</si>
  <si>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</si>
  <si>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</si>
  <si>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</si>
  <si>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</si>
  <si>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</si>
  <si>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</si>
  <si>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</si>
  <si>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</si>
  <si>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</si>
  <si>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</si>
  <si>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</si>
  <si>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</si>
  <si>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</si>
  <si>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</si>
  <si>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</si>
  <si>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</si>
  <si>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</si>
  <si>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</si>
  <si>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</si>
  <si>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</si>
  <si>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</si>
  <si>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</si>
  <si>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</si>
  <si>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</si>
  <si>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</si>
  <si>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</si>
  <si>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</si>
  <si>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</si>
  <si>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</si>
  <si>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</si>
  <si>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</si>
  <si>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</si>
  <si>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</si>
  <si>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</si>
  <si>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</si>
  <si>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</si>
  <si>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</si>
  <si>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</si>
  <si>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</si>
  <si>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</si>
  <si>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</si>
  <si>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</si>
  <si>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</si>
  <si>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</si>
  <si>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</si>
  <si>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</si>
  <si>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</si>
  <si>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</si>
  <si>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</si>
  <si>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</si>
  <si>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</si>
  <si>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</si>
  <si>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</si>
  <si>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</si>
  <si>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</si>
  <si>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</si>
  <si>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</si>
  <si>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</si>
  <si>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</si>
  <si>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</si>
  <si>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</si>
  <si>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</si>
  <si>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</si>
  <si>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</si>
  <si>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</si>
  <si>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</si>
  <si>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</si>
  <si>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</si>
  <si>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</si>
  <si>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</si>
  <si>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</si>
  <si>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</si>
  <si>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</si>
  <si>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</si>
  <si>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</si>
  <si>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</si>
  <si>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</si>
  <si>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</si>
  <si>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</si>
  <si>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</si>
  <si>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</si>
  <si>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</si>
  <si>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</si>
  <si>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</si>
  <si>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</si>
  <si>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</si>
  <si>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</si>
  <si>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</si>
  <si>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</si>
  <si>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</si>
  <si>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</si>
  <si>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</si>
  <si>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</si>
  <si>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</si>
  <si>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</si>
  <si>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</si>
  <si>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</si>
  <si>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</si>
  <si>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</si>
  <si>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</si>
  <si>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</si>
  <si>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</si>
  <si>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</si>
  <si>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</si>
  <si>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</si>
  <si>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</si>
  <si>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</si>
  <si>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</si>
  <si>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</si>
  <si>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</si>
  <si>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</si>
  <si>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</si>
  <si>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</si>
  <si>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</si>
  <si>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</si>
  <si>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</si>
  <si>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</si>
  <si>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</si>
  <si>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</si>
  <si>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</si>
  <si>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</si>
  <si>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</si>
  <si>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</si>
  <si>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</si>
  <si>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</si>
  <si>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</si>
  <si>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</si>
  <si>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</si>
  <si>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</si>
  <si>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</si>
  <si>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</si>
  <si>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</si>
  <si>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</si>
  <si>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</si>
  <si>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</si>
  <si>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</si>
  <si>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</si>
  <si>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</si>
  <si>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</si>
  <si>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</si>
  <si>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</si>
  <si>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</si>
  <si>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</si>
  <si>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</si>
  <si>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</si>
  <si>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</si>
  <si>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</si>
  <si>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</si>
  <si>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</si>
  <si>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</si>
  <si>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</si>
  <si>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</si>
  <si>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</si>
  <si>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</si>
  <si>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</si>
  <si>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</si>
  <si>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</si>
  <si>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</si>
  <si>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</si>
  <si>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</si>
  <si>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</si>
  <si>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</si>
  <si>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</si>
  <si>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</si>
  <si>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</si>
  <si>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</si>
  <si>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</si>
  <si>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</si>
  <si>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</si>
  <si>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</si>
  <si>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</si>
  <si>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</si>
  <si>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</si>
  <si>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</si>
  <si>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</si>
  <si>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</si>
  <si>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</si>
  <si>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</si>
  <si>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</si>
  <si>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</si>
  <si>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</si>
  <si>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</si>
  <si>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</si>
  <si>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</si>
  <si>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</si>
  <si>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</si>
  <si>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</si>
  <si>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</si>
  <si>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</si>
  <si>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</si>
  <si>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</si>
  <si>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</si>
  <si>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</si>
  <si>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</si>
  <si>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</si>
  <si>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</si>
  <si>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</si>
  <si>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</si>
  <si>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</si>
  <si>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</si>
  <si>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</si>
  <si>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</si>
  <si>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</si>
  <si>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</si>
  <si>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</si>
  <si>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</si>
  <si>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</si>
  <si>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</si>
  <si>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</si>
  <si>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</si>
  <si>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</si>
  <si>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</si>
  <si>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</si>
  <si>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</si>
  <si>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</si>
  <si>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</si>
  <si>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</si>
  <si>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</si>
  <si>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</si>
  <si>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</si>
  <si>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</si>
  <si>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</si>
  <si>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</si>
  <si>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</si>
  <si>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</si>
  <si>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</si>
  <si>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</si>
  <si>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</si>
  <si>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</si>
  <si>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</si>
  <si>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</si>
  <si>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</si>
  <si>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</si>
  <si>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</si>
  <si>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</si>
  <si>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</si>
  <si>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</si>
  <si>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</si>
  <si>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</si>
  <si>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</si>
  <si>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</si>
  <si>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</si>
  <si>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</si>
  <si>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</si>
  <si>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</si>
  <si>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</si>
  <si>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</si>
  <si>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</si>
  <si>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</si>
  <si>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</si>
  <si>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</si>
  <si>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</si>
  <si>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</si>
  <si>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</si>
  <si>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</si>
  <si>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</si>
  <si>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</si>
  <si>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</si>
  <si>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</si>
  <si>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</si>
  <si>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</si>
  <si>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</si>
  <si>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</si>
  <si>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</si>
  <si>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</si>
  <si>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</si>
  <si>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</si>
  <si>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</si>
  <si>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</si>
  <si>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</si>
  <si>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</si>
  <si>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</si>
  <si>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</si>
  <si>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</si>
  <si>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</si>
  <si>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</si>
  <si>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</si>
  <si>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</si>
  <si>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</si>
  <si>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</si>
  <si>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</si>
  <si>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</si>
  <si>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</si>
  <si>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</si>
  <si>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</si>
  <si>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</si>
  <si>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</si>
  <si>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</si>
  <si>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</si>
  <si>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</si>
  <si>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</si>
  <si>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</si>
  <si>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</si>
  <si>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</si>
  <si>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</si>
  <si>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</si>
  <si>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</si>
  <si>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</si>
  <si>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</si>
  <si>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</si>
  <si>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</si>
  <si>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</si>
  <si>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</si>
  <si>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</si>
  <si>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</si>
  <si>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</si>
  <si>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</si>
  <si>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</si>
  <si>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</si>
  <si>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</si>
  <si>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</si>
  <si>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</si>
  <si>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</si>
  <si>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</si>
  <si>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</si>
  <si>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</si>
  <si>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</si>
  <si>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</si>
  <si>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</si>
  <si>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</si>
  <si>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</si>
  <si>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</si>
  <si>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</si>
  <si>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</si>
  <si>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</si>
  <si>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</si>
  <si>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</si>
  <si>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</si>
  <si>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</si>
  <si>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</si>
  <si>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</si>
  <si>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</si>
  <si>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</si>
  <si>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</si>
  <si>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</si>
  <si>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</si>
  <si>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</si>
  <si>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</si>
  <si>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</si>
  <si>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</si>
  <si>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</si>
  <si>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</si>
  <si>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</si>
  <si>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</si>
  <si>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</si>
  <si>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</si>
  <si>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</si>
  <si>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</si>
  <si>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</si>
  <si>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</si>
  <si>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</si>
  <si>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</si>
  <si>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</si>
  <si>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</si>
  <si>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</si>
  <si>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</si>
  <si>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</si>
  <si>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</si>
  <si>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</si>
  <si>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</si>
  <si>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</si>
  <si>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</si>
  <si>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</si>
  <si>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</si>
  <si>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</si>
  <si>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</si>
  <si>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</si>
  <si>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</si>
  <si>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</si>
  <si>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</si>
  <si>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</si>
  <si>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</si>
  <si>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</si>
  <si>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</si>
  <si>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</si>
  <si>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</si>
  <si>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</si>
  <si>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</si>
  <si>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</si>
  <si>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</si>
  <si>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</si>
  <si>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</si>
  <si>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</si>
  <si>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</si>
  <si>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</si>
  <si>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</si>
  <si>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</si>
  <si>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</si>
  <si>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</si>
  <si>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</si>
  <si>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</si>
  <si>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</si>
  <si>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</si>
  <si>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</si>
  <si>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</si>
  <si>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</si>
  <si>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</si>
  <si>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</si>
  <si>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</si>
  <si>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</si>
  <si>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</si>
  <si>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</si>
  <si>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</si>
  <si>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</si>
  <si>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</si>
  <si>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</si>
  <si>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</si>
  <si>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</si>
  <si>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</si>
  <si>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</si>
  <si>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</si>
  <si>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</si>
  <si>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</si>
  <si>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</si>
  <si>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</si>
  <si>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</si>
  <si>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</si>
  <si>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</si>
  <si>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</si>
  <si>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</si>
  <si>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</si>
  <si>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</si>
  <si>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</si>
  <si>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</si>
  <si>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</si>
  <si>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</si>
  <si>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</si>
  <si>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</si>
  <si>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</si>
  <si>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</si>
  <si>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</si>
  <si>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</si>
  <si>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</si>
  <si>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</si>
  <si>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</si>
  <si>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</si>
  <si>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</si>
  <si>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</si>
  <si>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</si>
  <si>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</si>
  <si>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</si>
  <si>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</si>
  <si>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</si>
  <si>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</si>
  <si>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</si>
  <si>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</si>
  <si>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</si>
  <si>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</si>
  <si>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</si>
  <si>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</si>
  <si>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</si>
  <si>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</si>
  <si>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</si>
  <si>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</si>
  <si>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</si>
  <si>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</si>
  <si>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</si>
  <si>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</si>
  <si>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</si>
  <si>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</si>
  <si>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</si>
  <si>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</si>
  <si>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</si>
  <si>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</si>
  <si>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</si>
  <si>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</si>
  <si>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</si>
  <si>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</si>
  <si>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</si>
  <si>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</si>
  <si>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</si>
  <si>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</si>
  <si>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</si>
  <si>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</si>
  <si>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</si>
  <si>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</si>
  <si>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</si>
  <si>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</si>
  <si>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</si>
  <si>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</si>
  <si>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</si>
  <si>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</si>
  <si>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</si>
  <si>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</si>
  <si>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</si>
  <si>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</si>
  <si>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</si>
  <si>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</si>
  <si>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</si>
  <si>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</si>
  <si>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</si>
  <si>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</si>
  <si>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</si>
  <si>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</si>
  <si>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</si>
  <si>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</si>
  <si>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</si>
  <si>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</si>
  <si>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</si>
  <si>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</si>
  <si>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</si>
  <si>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</si>
  <si>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</si>
  <si>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</si>
  <si>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</si>
  <si>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</si>
  <si>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</si>
  <si>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</si>
  <si>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</si>
  <si>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</si>
  <si>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</si>
  <si>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</si>
  <si>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</si>
  <si>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</si>
  <si>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</si>
  <si>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</si>
  <si>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</si>
  <si>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</si>
  <si>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</si>
  <si>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</si>
  <si>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</si>
  <si>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</si>
  <si>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</si>
  <si>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</si>
  <si>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</si>
  <si>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</si>
  <si>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</si>
  <si>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</si>
  <si>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</si>
  <si>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</si>
  <si>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</si>
  <si>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</si>
  <si>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</si>
  <si>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</si>
  <si>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</si>
  <si>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</si>
  <si>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</si>
  <si>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</si>
  <si>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</si>
  <si>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</si>
  <si>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</si>
  <si>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</si>
  <si>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</si>
  <si>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</si>
  <si>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</si>
  <si>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</si>
  <si>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</si>
  <si>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</si>
  <si>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</si>
  <si>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</si>
  <si>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</si>
  <si>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</si>
  <si>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</si>
  <si>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</si>
  <si>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</si>
  <si>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</si>
  <si>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</si>
  <si>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</si>
  <si>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</si>
  <si>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</si>
  <si>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</si>
  <si>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</si>
  <si>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</si>
  <si>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</si>
  <si>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</si>
  <si>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</si>
  <si>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</si>
  <si>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</si>
  <si>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</si>
  <si>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</si>
  <si>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</si>
  <si>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</si>
  <si>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</si>
  <si>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</si>
  <si>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</si>
  <si>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</si>
  <si>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</si>
  <si>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</si>
  <si>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</si>
  <si>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</si>
  <si>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</si>
  <si>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</si>
  <si>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</si>
  <si>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</si>
  <si>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</si>
  <si>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</si>
  <si>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</si>
  <si>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</si>
  <si>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</si>
  <si>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</si>
  <si>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</si>
  <si>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</si>
  <si>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</si>
  <si>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</si>
  <si>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</si>
  <si>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</si>
  <si>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</si>
  <si>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</si>
  <si>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</si>
  <si>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</si>
  <si>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</si>
  <si>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</si>
  <si>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</si>
  <si>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</si>
  <si>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</si>
  <si>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</si>
  <si>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</si>
  <si>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</si>
  <si>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</si>
  <si>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</si>
  <si>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</si>
  <si>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</si>
  <si>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</si>
  <si>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</si>
  <si>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</si>
  <si>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</si>
  <si>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</si>
  <si>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</si>
  <si>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</si>
  <si>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</si>
  <si>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</si>
  <si>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</si>
  <si>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</si>
  <si>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</si>
  <si>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</si>
  <si>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</si>
  <si>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</si>
  <si>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</si>
  <si>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</si>
  <si>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</si>
  <si>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</si>
  <si>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</si>
  <si>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</si>
  <si>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</si>
  <si>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</si>
  <si>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</si>
  <si>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</si>
  <si>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</si>
  <si>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</si>
  <si>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</si>
  <si>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</si>
  <si>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</si>
  <si>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</si>
  <si>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</si>
  <si>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</si>
  <si>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</si>
  <si>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</si>
  <si>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</si>
  <si>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</si>
  <si>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</si>
  <si>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</si>
  <si>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</si>
  <si>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</si>
  <si>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</si>
  <si>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</si>
  <si>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</si>
  <si>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</si>
  <si>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</si>
  <si>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</si>
  <si>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</si>
  <si>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</si>
  <si>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</si>
  <si>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</si>
  <si>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</si>
  <si>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</si>
  <si>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</si>
  <si>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</si>
  <si>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</si>
  <si>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</si>
  <si>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</si>
  <si>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</si>
  <si>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</si>
  <si>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</si>
  <si>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</si>
  <si>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</si>
  <si>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</si>
  <si>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</si>
  <si>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</si>
  <si>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</si>
  <si>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</si>
  <si>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</si>
  <si>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</si>
  <si>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</si>
  <si>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</si>
  <si>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</si>
  <si>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</si>
  <si>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</si>
  <si>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</si>
  <si>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</si>
  <si>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</si>
  <si>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</si>
  <si>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</si>
  <si>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</si>
  <si>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</si>
  <si>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</si>
  <si>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</si>
  <si>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</si>
  <si>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</si>
  <si>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</si>
  <si>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</si>
  <si>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</si>
  <si>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</si>
  <si>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</si>
  <si>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</si>
  <si>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</si>
  <si>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</si>
  <si>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</si>
  <si>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</si>
  <si>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</si>
  <si>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</si>
  <si>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</si>
  <si>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</si>
  <si>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</si>
  <si>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</si>
  <si>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</si>
  <si>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</si>
  <si>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</si>
  <si>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</si>
  <si>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</si>
  <si>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</si>
  <si>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</si>
  <si>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</si>
  <si>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</si>
  <si>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</si>
  <si>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</si>
  <si>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</si>
  <si>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</si>
  <si>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</si>
  <si>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</si>
  <si>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</si>
  <si>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</si>
  <si>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</si>
  <si>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</si>
  <si>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</si>
  <si>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</si>
  <si>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</si>
  <si>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</si>
  <si>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</si>
  <si>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</si>
  <si>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</si>
  <si>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</si>
  <si>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</si>
  <si>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</si>
  <si>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</si>
  <si>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</si>
  <si>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</si>
  <si>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</si>
  <si>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</si>
  <si>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</si>
  <si>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</si>
  <si>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</si>
  <si>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</si>
  <si>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</si>
  <si>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</si>
  <si>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</si>
  <si>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</si>
  <si>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</si>
  <si>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</si>
  <si>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</si>
  <si>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</si>
  <si>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</si>
  <si>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</si>
  <si>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</si>
  <si>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</si>
  <si>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</si>
  <si>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</si>
  <si>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</si>
  <si>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</si>
  <si>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</si>
  <si>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</si>
  <si>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</si>
  <si>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</si>
  <si>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</si>
  <si>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</si>
  <si>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</si>
  <si>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</si>
  <si>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</si>
  <si>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</si>
  <si>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</si>
  <si>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</si>
  <si>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</si>
  <si>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</si>
  <si>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</si>
  <si>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</si>
  <si>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</si>
  <si>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</si>
  <si>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</si>
  <si>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</si>
  <si>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</si>
  <si>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</si>
  <si>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</si>
  <si>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</si>
  <si>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</si>
  <si>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</si>
  <si>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</si>
  <si>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</si>
  <si>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</si>
  <si>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</si>
  <si>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</si>
  <si>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</si>
  <si>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</si>
  <si>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</si>
  <si>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</si>
  <si>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</si>
  <si>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</si>
  <si>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</si>
  <si>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</si>
  <si>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</si>
  <si>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</si>
  <si>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</si>
  <si>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</si>
  <si>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</si>
  <si>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</si>
  <si>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</si>
  <si>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</si>
  <si>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</si>
  <si>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</si>
  <si>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</si>
  <si>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</si>
  <si>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</si>
  <si>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</si>
  <si>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</si>
  <si>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</si>
  <si>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</si>
  <si>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</si>
  <si>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</si>
  <si>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</si>
  <si>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</si>
  <si>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</si>
  <si>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</si>
  <si>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</si>
  <si>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</si>
  <si>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</si>
  <si>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</si>
  <si>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</si>
  <si>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</si>
  <si>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</si>
  <si>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</si>
  <si>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</si>
  <si>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</si>
  <si>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</si>
  <si>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</si>
  <si>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</si>
  <si>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</si>
  <si>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</si>
  <si>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</si>
  <si>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</si>
  <si>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</si>
  <si>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</si>
  <si>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</si>
  <si>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</si>
  <si>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</si>
  <si>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</si>
  <si>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</si>
  <si>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</si>
  <si>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</si>
  <si>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</si>
  <si>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</si>
  <si>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</si>
  <si>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</si>
  <si>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</si>
  <si>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</si>
  <si>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</si>
  <si>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</si>
  <si>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</si>
  <si>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</si>
  <si>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</si>
  <si>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</si>
  <si>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</si>
  <si>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</si>
  <si>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</si>
  <si>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</si>
  <si>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</si>
  <si>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</si>
  <si>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</si>
  <si>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</si>
  <si>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</si>
  <si>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</si>
  <si>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</si>
  <si>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</si>
  <si>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</si>
  <si>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</si>
  <si>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</si>
  <si>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</si>
  <si>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</si>
  <si>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</si>
  <si>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</si>
  <si>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</si>
  <si>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</si>
  <si>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</si>
  <si>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</si>
  <si>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</si>
  <si>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</si>
  <si>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</si>
  <si>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</si>
  <si>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</si>
  <si>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</si>
  <si>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</si>
  <si>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</si>
  <si>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</si>
  <si>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</si>
  <si>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</si>
  <si>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</si>
  <si>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</si>
  <si>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</si>
  <si>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</si>
  <si>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</si>
  <si>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</si>
  <si>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</si>
  <si>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</si>
  <si>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</si>
  <si>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</si>
  <si>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</si>
  <si>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</si>
  <si>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</si>
  <si>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</si>
  <si>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</si>
  <si>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</si>
  <si>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</si>
  <si>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</si>
  <si>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</si>
  <si>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</si>
  <si>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</si>
  <si>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</si>
  <si>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</si>
  <si>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</si>
  <si>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</si>
  <si>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</si>
  <si>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</si>
  <si>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</si>
  <si>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</si>
  <si>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</si>
  <si>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</si>
  <si>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</si>
  <si>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</si>
  <si>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</si>
  <si>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</si>
  <si>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</si>
  <si>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</si>
  <si>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</si>
  <si>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</si>
  <si>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</si>
  <si>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</si>
  <si>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</si>
  <si>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</si>
  <si>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</si>
  <si>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</si>
  <si>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</si>
  <si>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</si>
  <si>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</si>
  <si>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</si>
  <si>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</si>
  <si>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</si>
  <si>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</si>
  <si>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</si>
  <si>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</si>
  <si>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</si>
  <si>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</si>
  <si>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</si>
  <si>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</si>
  <si>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</si>
  <si>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</si>
  <si>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</si>
  <si>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</si>
  <si>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</si>
  <si>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</si>
  <si>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</si>
  <si>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</si>
  <si>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</si>
  <si>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</si>
  <si>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</si>
  <si>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</si>
  <si>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</si>
  <si>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</si>
  <si>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</si>
  <si>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</si>
  <si>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</si>
  <si>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</si>
  <si>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</si>
  <si>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</si>
  <si>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</si>
  <si>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</si>
  <si>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</si>
  <si>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</si>
  <si>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</si>
  <si>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</si>
  <si>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</si>
  <si>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</si>
  <si>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</si>
  <si>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</si>
  <si>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</si>
  <si>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</si>
  <si>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</si>
  <si>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</si>
  <si>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</si>
  <si>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</si>
  <si>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</si>
  <si>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</si>
  <si>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</si>
  <si>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</si>
  <si>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</si>
  <si>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</si>
  <si>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</si>
  <si>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</si>
  <si>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</si>
  <si>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</si>
  <si>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</si>
  <si>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</si>
  <si>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</si>
  <si>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</si>
  <si>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</si>
  <si>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</si>
  <si>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</si>
  <si>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</si>
  <si>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</si>
  <si>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</si>
  <si>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</si>
  <si>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</si>
  <si>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</si>
  <si>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</si>
  <si>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</si>
  <si>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</si>
  <si>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</si>
  <si>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</si>
  <si>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</si>
  <si>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</si>
  <si>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</si>
  <si>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</si>
  <si>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</si>
  <si>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</si>
  <si>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</si>
  <si>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</si>
  <si>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</si>
  <si>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</si>
  <si>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</si>
  <si>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</si>
  <si>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</si>
  <si>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</si>
  <si>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</si>
  <si>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</si>
  <si>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</si>
  <si>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</si>
  <si>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</si>
  <si>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</si>
  <si>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</si>
  <si>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</si>
  <si>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</si>
  <si>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</si>
  <si>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</si>
  <si>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</si>
  <si>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</si>
  <si>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</si>
  <si>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</si>
  <si>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</si>
  <si>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</si>
  <si>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</si>
  <si>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</si>
  <si>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</si>
  <si>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</si>
  <si>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</si>
  <si>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</si>
  <si>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</si>
  <si>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</si>
  <si>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</si>
  <si>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</si>
  <si>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</si>
  <si>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</si>
  <si>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</si>
  <si>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</si>
  <si>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</si>
  <si>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</si>
  <si>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</si>
  <si>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</si>
  <si>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</si>
  <si>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</si>
  <si>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</si>
  <si>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</si>
  <si>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</si>
  <si>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</si>
  <si>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</si>
  <si>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</si>
  <si>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</si>
  <si>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</si>
  <si>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</si>
  <si>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</si>
  <si>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</si>
  <si>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</si>
  <si>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</si>
  <si>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</si>
  <si>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</si>
  <si>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</si>
  <si>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</si>
  <si>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</si>
  <si>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</si>
  <si>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</si>
  <si>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</si>
  <si>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</si>
  <si>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</si>
  <si>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</si>
  <si>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</si>
  <si>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</si>
  <si>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</si>
  <si>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</si>
  <si>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</si>
  <si>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</si>
  <si>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</si>
  <si>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</si>
  <si>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</si>
  <si>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</si>
  <si>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</si>
  <si>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</si>
  <si>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</si>
  <si>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</si>
  <si>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</si>
  <si>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</si>
  <si>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</si>
  <si>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</si>
  <si>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</si>
  <si>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</si>
  <si>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</si>
  <si>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</si>
  <si>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</si>
  <si>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</si>
  <si>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</si>
  <si>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</si>
  <si>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</si>
  <si>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</si>
  <si>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</si>
  <si>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</si>
  <si>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</si>
  <si>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</si>
  <si>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</si>
  <si>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</si>
  <si>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</si>
  <si>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</si>
  <si>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</si>
  <si>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</si>
  <si>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</si>
  <si>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</si>
  <si>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</si>
  <si>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</si>
  <si>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</si>
  <si>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</si>
  <si>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</si>
  <si>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</si>
  <si>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</si>
  <si>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</si>
  <si>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</si>
  <si>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</si>
  <si>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</si>
  <si>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</si>
  <si>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</si>
  <si>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</si>
  <si>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</si>
  <si>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</si>
  <si>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</si>
  <si>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</si>
  <si>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</si>
  <si>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</si>
  <si>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</si>
  <si>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</si>
  <si>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</si>
  <si>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</si>
  <si>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</si>
  <si>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</si>
  <si>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</si>
  <si>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</si>
  <si>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</si>
  <si>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</si>
  <si>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</si>
  <si>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</si>
  <si>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</si>
  <si>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</si>
  <si>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</si>
  <si>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</si>
  <si>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</si>
  <si>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</si>
  <si>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</si>
  <si>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</si>
  <si>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</si>
  <si>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</si>
  <si>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</si>
  <si>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</si>
  <si>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</si>
  <si>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</si>
  <si>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</si>
  <si>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</si>
  <si>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</si>
  <si>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</si>
  <si>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</si>
  <si>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</si>
  <si>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</si>
  <si>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</si>
  <si>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</si>
  <si>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</si>
  <si>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</si>
  <si>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</si>
  <si>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</si>
  <si>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</si>
  <si>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</si>
  <si>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</si>
  <si>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</si>
  <si>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</si>
  <si>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</si>
  <si>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</si>
  <si>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</si>
  <si>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</si>
  <si>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</si>
  <si>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</si>
  <si>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</si>
  <si>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</si>
  <si>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</si>
  <si>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</si>
  <si>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</si>
  <si>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</si>
  <si>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</si>
  <si>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</si>
  <si>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</si>
  <si>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</si>
  <si>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</si>
  <si>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</si>
  <si>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</si>
  <si>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</si>
  <si>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</si>
  <si>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</si>
  <si>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</si>
  <si>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</si>
  <si>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</si>
  <si>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</si>
  <si>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</si>
  <si>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</si>
  <si>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</si>
  <si>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</si>
  <si>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</si>
  <si>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</si>
  <si>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</si>
  <si>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</si>
  <si>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</si>
  <si>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</si>
  <si>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</si>
  <si>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</si>
  <si>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</si>
  <si>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</si>
  <si>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</si>
  <si>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</si>
  <si>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</si>
  <si>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</si>
  <si>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</si>
  <si>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</si>
  <si>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</si>
  <si>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</si>
  <si>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</si>
  <si>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</si>
  <si>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</si>
  <si>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</si>
  <si>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</si>
  <si>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</si>
  <si>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</si>
  <si>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</si>
  <si>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</si>
  <si>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</si>
  <si>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</si>
  <si>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</si>
  <si>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</si>
  <si>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</si>
  <si>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</si>
  <si>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</si>
  <si>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</si>
  <si>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</si>
  <si>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</si>
  <si>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</si>
  <si>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</si>
  <si>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</si>
  <si>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</si>
  <si>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</si>
  <si>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</si>
  <si>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</si>
  <si>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</si>
  <si>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</si>
  <si>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</si>
  <si>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</si>
  <si>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</si>
  <si>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</si>
  <si>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</si>
  <si>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</si>
  <si>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</si>
  <si>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</si>
  <si>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</si>
  <si>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</si>
  <si>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</si>
  <si>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</si>
  <si>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</si>
  <si>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</si>
  <si>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</si>
  <si>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</si>
  <si>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</si>
  <si>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</si>
  <si>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</si>
  <si>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</si>
  <si>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</si>
  <si>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</si>
  <si>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</si>
  <si>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</si>
  <si>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</si>
  <si>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</si>
  <si>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</si>
  <si>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</si>
  <si>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</si>
  <si>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</si>
  <si>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</si>
  <si>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</si>
  <si>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</si>
  <si>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</si>
  <si>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</si>
  <si>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</si>
  <si>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</si>
  <si>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</si>
  <si>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</si>
  <si>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</si>
  <si>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</si>
  <si>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</si>
  <si>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</si>
  <si>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</si>
  <si>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</si>
  <si>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</si>
  <si>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</si>
  <si>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</si>
  <si>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</si>
  <si>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</si>
  <si>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</si>
  <si>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</si>
  <si>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</si>
  <si>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</si>
  <si>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</si>
  <si>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</si>
  <si>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</si>
  <si>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</si>
  <si>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</si>
  <si>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</si>
  <si>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</si>
  <si>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</si>
  <si>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</si>
  <si>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</si>
  <si>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</si>
  <si>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</si>
  <si>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</si>
  <si>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</si>
  <si>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</si>
  <si>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</si>
  <si>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</si>
  <si>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</si>
  <si>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</si>
  <si>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</si>
  <si>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</si>
  <si>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</si>
  <si>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</si>
  <si>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</si>
  <si>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</si>
  <si>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</si>
  <si>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</si>
  <si>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</si>
  <si>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</si>
  <si>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</si>
  <si>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</si>
  <si>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</si>
  <si>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</si>
  <si>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</si>
  <si>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</si>
  <si>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</si>
  <si>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</si>
  <si>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</si>
  <si>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</si>
  <si>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</si>
  <si>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</si>
  <si>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</si>
  <si>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</si>
  <si>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</si>
  <si>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</si>
  <si>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</si>
  <si>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</si>
  <si>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</si>
  <si>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</si>
  <si>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</si>
  <si>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</si>
  <si>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</si>
  <si>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</si>
  <si>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</si>
  <si>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</si>
  <si>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</si>
  <si>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</si>
  <si>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</si>
  <si>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</si>
  <si>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</si>
  <si>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</si>
  <si>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</si>
  <si>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</si>
  <si>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</si>
  <si>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</si>
  <si>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</si>
  <si>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</si>
  <si>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</si>
  <si>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</si>
  <si>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</si>
  <si>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</si>
  <si>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</si>
  <si>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</si>
  <si>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</si>
  <si>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</si>
  <si>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</si>
  <si>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</si>
  <si>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</si>
  <si>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</si>
  <si>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</si>
  <si>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</si>
  <si>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</si>
  <si>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</si>
  <si>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</si>
  <si>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</si>
  <si>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</si>
  <si>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</si>
  <si>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</si>
  <si>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</si>
  <si>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</si>
  <si>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</si>
  <si>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</si>
  <si>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</si>
  <si>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</si>
  <si>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</si>
  <si>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</si>
  <si>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</si>
  <si>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</si>
  <si>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</si>
  <si>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</si>
  <si>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</si>
  <si>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</si>
  <si>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</si>
  <si>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</si>
  <si>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</si>
  <si>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</si>
  <si>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</si>
  <si>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</si>
  <si>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</si>
  <si>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</si>
  <si>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</si>
  <si>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</si>
  <si>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</si>
  <si>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</si>
  <si>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</si>
  <si>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</si>
  <si>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</si>
  <si>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</si>
  <si>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</si>
  <si>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</si>
  <si>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</si>
  <si>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</si>
  <si>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</si>
  <si>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</si>
  <si>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</si>
  <si>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</si>
  <si>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</si>
  <si>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</si>
  <si>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</si>
  <si>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</si>
  <si>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</si>
  <si>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</si>
  <si>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</si>
  <si>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</si>
  <si>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</si>
  <si>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</si>
  <si>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</si>
  <si>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</si>
  <si>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</si>
  <si>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</si>
  <si>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</si>
  <si>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</si>
  <si>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</si>
  <si>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</si>
  <si>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</si>
  <si>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</si>
  <si>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</si>
  <si>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</si>
  <si>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</si>
  <si>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</si>
  <si>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</si>
  <si>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</si>
  <si>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</si>
  <si>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</si>
  <si>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</si>
  <si>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</si>
  <si>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</si>
  <si>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</si>
  <si>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</si>
  <si>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</si>
  <si>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</si>
  <si>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</si>
  <si>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</si>
  <si>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</si>
  <si>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</si>
  <si>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</si>
  <si>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</si>
  <si>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</si>
  <si>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</si>
  <si>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</si>
  <si>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</si>
  <si>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</si>
  <si>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</si>
  <si>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</si>
  <si>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</si>
  <si>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</si>
  <si>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</si>
  <si>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</si>
  <si>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</si>
  <si>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</si>
  <si>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</si>
  <si>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</si>
  <si>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</si>
  <si>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</si>
  <si>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</si>
  <si>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</si>
  <si>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</si>
  <si>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</si>
  <si>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</si>
  <si>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</si>
  <si>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</si>
  <si>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</si>
  <si>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</si>
  <si>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</si>
  <si>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</si>
  <si>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</si>
  <si>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</si>
  <si>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</si>
  <si>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</si>
  <si>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</si>
  <si>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</si>
  <si>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</si>
  <si>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</si>
  <si>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</si>
  <si>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</si>
  <si>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</si>
  <si>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</si>
  <si>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</si>
  <si>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</si>
  <si>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</si>
  <si>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</si>
  <si>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</si>
  <si>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</si>
  <si>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</si>
  <si>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</si>
  <si>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</si>
  <si>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</si>
  <si>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</si>
  <si>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</si>
  <si>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</si>
  <si>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</si>
  <si>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</si>
  <si>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</si>
  <si>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</si>
  <si>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</si>
  <si>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</si>
  <si>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</si>
  <si>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</si>
  <si>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</si>
  <si>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</si>
  <si>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</si>
  <si>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</si>
  <si>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</si>
  <si>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</si>
  <si>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</si>
  <si>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</si>
  <si>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</si>
  <si>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</si>
  <si>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</si>
  <si>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</si>
  <si>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</si>
  <si>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</si>
  <si>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</si>
  <si>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</si>
  <si>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</si>
  <si>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</si>
  <si>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</si>
  <si>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</si>
  <si>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</si>
  <si>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</si>
  <si>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</si>
  <si>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</si>
  <si>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</si>
  <si>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</si>
  <si>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</si>
  <si>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</si>
  <si>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</si>
  <si>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</si>
  <si>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</si>
  <si>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</si>
  <si>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</si>
  <si>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</si>
  <si>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</si>
  <si>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</si>
  <si>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</si>
  <si>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</si>
  <si>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</si>
  <si>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</si>
  <si>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</si>
  <si>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</si>
  <si>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</si>
  <si>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</si>
  <si>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</si>
  <si>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</si>
  <si>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</si>
  <si>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</si>
  <si>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</si>
  <si>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</si>
  <si>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</si>
  <si>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</si>
  <si>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</si>
  <si>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</si>
  <si>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</si>
  <si>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</si>
  <si>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</si>
  <si>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</si>
  <si>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</si>
  <si>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</si>
  <si>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</si>
  <si>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</si>
  <si>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</si>
  <si>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</si>
  <si>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</si>
  <si>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</si>
  <si>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</si>
  <si>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</si>
  <si>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</si>
  <si>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</si>
  <si>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</si>
  <si>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</si>
  <si>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</si>
  <si>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</si>
  <si>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</si>
  <si>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</si>
  <si>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</si>
  <si>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</si>
  <si>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</si>
  <si>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</si>
  <si>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</si>
  <si>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</si>
  <si>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</si>
  <si>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</si>
  <si>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</si>
  <si>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</si>
  <si>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</si>
  <si>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</si>
  <si>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</si>
  <si>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</si>
  <si>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</si>
  <si>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</si>
  <si>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</si>
  <si>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</si>
  <si>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</si>
  <si>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</si>
  <si>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</si>
  <si>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</si>
  <si>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</si>
  <si>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</si>
  <si>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</si>
  <si>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</si>
  <si>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</si>
  <si>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</si>
  <si>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</si>
  <si>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</si>
  <si>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</si>
  <si>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</si>
  <si>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</si>
  <si>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</si>
  <si>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</si>
  <si>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</si>
  <si>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</si>
  <si>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</si>
  <si>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</si>
  <si>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</si>
  <si>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</si>
  <si>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</si>
  <si>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</si>
  <si>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</si>
  <si>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</si>
  <si>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</si>
  <si>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</si>
  <si>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</si>
  <si>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</si>
  <si>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</si>
  <si>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</si>
  <si>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</si>
  <si>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</si>
  <si>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</si>
  <si>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</si>
  <si>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</si>
  <si>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</si>
  <si>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</si>
  <si>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</si>
  <si>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</si>
  <si>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</si>
  <si>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</si>
  <si>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</si>
  <si>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</si>
  <si>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</si>
  <si>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</si>
  <si>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</si>
  <si>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</si>
  <si>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</si>
  <si>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</si>
  <si>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</si>
  <si>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</si>
  <si>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</si>
  <si>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</si>
  <si>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</si>
  <si>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</si>
  <si>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</si>
  <si>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</si>
  <si>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</si>
  <si>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</si>
  <si>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</si>
  <si>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</si>
  <si>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</si>
  <si>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</si>
  <si>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</si>
  <si>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</si>
  <si>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</si>
  <si>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</si>
  <si>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</si>
  <si>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</si>
  <si>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</si>
  <si>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</si>
  <si>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</si>
  <si>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</si>
  <si>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</si>
  <si>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</si>
  <si>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</si>
  <si>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</si>
  <si>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</si>
  <si>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</si>
  <si>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</si>
  <si>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</si>
  <si>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</si>
  <si>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</si>
  <si>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</si>
  <si>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</si>
  <si>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</si>
  <si>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</si>
  <si>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</si>
  <si>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</si>
  <si>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</si>
  <si>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</si>
  <si>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</si>
  <si>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</si>
  <si>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</si>
  <si>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</si>
  <si>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</si>
  <si>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</si>
  <si>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</si>
  <si>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</si>
  <si>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</si>
  <si>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</si>
  <si>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</si>
  <si>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</si>
  <si>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</si>
  <si>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</si>
  <si>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</si>
  <si>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</si>
  <si>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</si>
  <si>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</si>
  <si>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</si>
  <si>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</si>
  <si>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</si>
  <si>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</si>
  <si>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</si>
  <si>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</si>
  <si>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</si>
  <si>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</si>
  <si>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</si>
  <si>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</si>
  <si>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</si>
  <si>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</si>
  <si>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</si>
  <si>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</si>
  <si>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</si>
  <si>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</si>
  <si>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</si>
  <si>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</si>
  <si>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</si>
  <si>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</si>
  <si>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</si>
  <si>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</si>
  <si>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</si>
  <si>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</si>
  <si>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</si>
  <si>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</si>
  <si>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</si>
  <si>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</si>
  <si>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</si>
  <si>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</si>
  <si>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</si>
  <si>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</si>
  <si>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</si>
  <si>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</si>
  <si>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</si>
  <si>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</si>
  <si>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</si>
  <si>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</si>
  <si>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</si>
  <si>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</si>
  <si>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</si>
  <si>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</si>
  <si>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</si>
  <si>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</si>
  <si>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</si>
  <si>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</si>
  <si>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</si>
  <si>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</si>
  <si>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</si>
  <si>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</si>
  <si>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</si>
  <si>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</si>
  <si>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</si>
  <si>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</si>
  <si>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</si>
  <si>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</si>
  <si>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</si>
  <si>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</si>
  <si>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</si>
  <si>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</si>
  <si>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</si>
  <si>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</si>
  <si>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</si>
  <si>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</si>
  <si>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</si>
  <si>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</si>
  <si>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</si>
  <si>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</si>
  <si>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</si>
  <si>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</si>
  <si>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</si>
  <si>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</si>
  <si>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</si>
  <si>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</si>
  <si>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</si>
  <si>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</si>
  <si>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</si>
  <si>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</si>
  <si>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</si>
  <si>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</si>
  <si>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</si>
  <si>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</si>
  <si>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</si>
  <si>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</si>
  <si>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</si>
  <si>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</si>
  <si>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</si>
  <si>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</si>
  <si>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</si>
  <si>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</si>
  <si>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</si>
  <si>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</si>
  <si>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</si>
  <si>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</si>
  <si>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</si>
  <si>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</si>
  <si>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</si>
  <si>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</si>
  <si>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</si>
  <si>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</si>
  <si>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</si>
  <si>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</si>
  <si>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</si>
  <si>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</si>
  <si>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</si>
  <si>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</si>
  <si>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</si>
  <si>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</si>
  <si>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</si>
  <si>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</si>
  <si>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</si>
  <si>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</si>
  <si>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</si>
  <si>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</si>
  <si>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</si>
  <si>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</si>
  <si>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</si>
  <si>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</si>
  <si>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</si>
  <si>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</si>
  <si>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</si>
  <si>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</si>
  <si>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</si>
  <si>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</si>
  <si>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</si>
  <si>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</si>
  <si>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</si>
  <si>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</si>
  <si>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</si>
  <si>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</si>
  <si>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</si>
  <si>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</si>
  <si>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</si>
  <si>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</si>
  <si>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</si>
  <si>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</si>
  <si>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</si>
  <si>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</si>
  <si>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</si>
  <si>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</si>
  <si>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</si>
  <si>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</si>
  <si>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</si>
  <si>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</si>
  <si>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</si>
  <si>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</si>
  <si>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</si>
  <si>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</si>
  <si>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</si>
  <si>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</si>
  <si>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</si>
  <si>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</si>
  <si>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</si>
  <si>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</si>
  <si>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</si>
  <si>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</si>
  <si>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</si>
  <si>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</si>
  <si>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</si>
  <si>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</si>
  <si>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</si>
  <si>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</si>
  <si>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</si>
  <si>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</si>
  <si>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</si>
  <si>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</si>
  <si>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</si>
  <si>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</si>
  <si>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</si>
  <si>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</si>
  <si>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</si>
  <si>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</si>
  <si>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</si>
  <si>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</si>
  <si>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</si>
  <si>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</si>
  <si>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</si>
  <si>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</si>
  <si>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</si>
  <si>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</si>
  <si>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</si>
  <si>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</si>
  <si>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</si>
  <si>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</si>
  <si>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</si>
  <si>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</si>
  <si>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</si>
  <si>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</si>
  <si>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</si>
  <si>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</si>
  <si>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</si>
  <si>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</si>
  <si>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</si>
  <si>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</si>
  <si>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</si>
  <si>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</si>
  <si>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</si>
  <si>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</si>
  <si>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</si>
  <si>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</si>
  <si>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</si>
  <si>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</si>
  <si>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</si>
  <si>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</si>
  <si>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</si>
  <si>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</si>
  <si>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</si>
  <si>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</si>
  <si>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</si>
  <si>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</si>
  <si>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</si>
  <si>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</si>
  <si>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</si>
  <si>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</si>
  <si>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</si>
  <si>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</si>
  <si>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</si>
  <si>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</si>
  <si>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</si>
  <si>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</si>
  <si>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</si>
  <si>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</si>
  <si>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</si>
  <si>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</si>
  <si>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</si>
  <si>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</si>
  <si>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</si>
  <si>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</si>
  <si>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</si>
  <si>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</si>
  <si>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</si>
  <si>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</si>
  <si>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</si>
  <si>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</si>
  <si>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</si>
  <si>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</si>
  <si>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</si>
  <si>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</si>
  <si>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</si>
  <si>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</si>
  <si>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</si>
  <si>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</si>
  <si>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</si>
  <si>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</si>
  <si>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</si>
  <si>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</si>
  <si>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</si>
  <si>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</si>
  <si>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</si>
  <si>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</si>
  <si>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</si>
  <si>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</si>
  <si>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</si>
  <si>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</si>
  <si>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</si>
  <si>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</si>
  <si>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</si>
  <si>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</si>
  <si>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</si>
  <si>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</si>
  <si>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</si>
  <si>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</si>
  <si>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</si>
  <si>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</si>
  <si>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</si>
  <si>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</si>
  <si>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</si>
  <si>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</si>
  <si>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</si>
  <si>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</si>
  <si>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</si>
  <si>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</si>
  <si>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</si>
  <si>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</si>
  <si>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</si>
  <si>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</si>
  <si>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</si>
  <si>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</si>
  <si>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</si>
  <si>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</si>
  <si>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</si>
  <si>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</si>
  <si>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</si>
  <si>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</si>
  <si>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</si>
  <si>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</si>
  <si>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</si>
  <si>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</si>
  <si>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</si>
  <si>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</si>
  <si>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</si>
  <si>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</si>
  <si>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</si>
  <si>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</si>
  <si>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</si>
  <si>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</si>
  <si>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</si>
  <si>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</si>
  <si>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</si>
  <si>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</si>
  <si>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</si>
  <si>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</si>
  <si>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</si>
  <si>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</si>
  <si>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</si>
  <si>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</si>
  <si>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</si>
  <si>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</si>
  <si>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</si>
  <si>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</si>
  <si>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</si>
  <si>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</si>
  <si>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</si>
  <si>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</si>
  <si>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</si>
  <si>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</si>
  <si>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</si>
  <si>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</si>
  <si>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</si>
  <si>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</si>
  <si>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</si>
  <si>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</si>
  <si>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</si>
  <si>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</si>
  <si>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</si>
  <si>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</si>
  <si>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</si>
  <si>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</si>
  <si>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</si>
  <si>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</si>
  <si>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</si>
  <si>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</si>
  <si>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</si>
  <si>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</si>
  <si>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</si>
  <si>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</si>
  <si>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</si>
  <si>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</si>
  <si>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</si>
  <si>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</si>
  <si>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</si>
  <si>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</si>
  <si>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</si>
  <si>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</si>
  <si>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</si>
  <si>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</si>
  <si>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</si>
  <si>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</si>
  <si>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</si>
  <si>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</si>
  <si>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</si>
  <si>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</si>
  <si>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</si>
  <si>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</si>
  <si>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</si>
  <si>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</si>
  <si>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</si>
  <si>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</si>
  <si>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</si>
  <si>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</si>
  <si>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</si>
  <si>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</si>
  <si>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</si>
  <si>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</si>
  <si>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</si>
  <si>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</si>
  <si>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</si>
  <si>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</si>
  <si>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</si>
  <si>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</si>
  <si>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</si>
  <si>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</si>
  <si>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</si>
  <si>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</si>
  <si>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</si>
  <si>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</si>
  <si>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</si>
  <si>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</si>
  <si>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</si>
  <si>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</si>
  <si>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</si>
  <si>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</si>
  <si>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</si>
  <si>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</si>
  <si>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</si>
  <si>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</si>
  <si>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</si>
  <si>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</si>
  <si>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</si>
  <si>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</si>
  <si>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</si>
  <si>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</si>
  <si>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</si>
  <si>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</si>
  <si>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</si>
  <si>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</si>
  <si>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</si>
  <si>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</si>
  <si>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</si>
  <si>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</si>
  <si>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</si>
  <si>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</si>
  <si>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</si>
  <si>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</si>
  <si>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</si>
  <si>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</si>
  <si>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</si>
  <si>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</si>
  <si>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</si>
  <si>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</si>
  <si>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</si>
  <si>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</si>
  <si>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</si>
  <si>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</si>
  <si>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</si>
  <si>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</si>
  <si>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</si>
  <si>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</si>
  <si>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</si>
  <si>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</si>
  <si>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</si>
  <si>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</si>
  <si>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</si>
  <si>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</si>
  <si>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</si>
  <si>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</si>
  <si>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</si>
  <si>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</si>
  <si>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</si>
  <si>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</si>
  <si>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</si>
  <si>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</si>
  <si>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</si>
  <si>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</si>
  <si>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</si>
  <si>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</si>
  <si>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</si>
  <si>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</si>
  <si>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</si>
  <si>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</si>
  <si>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</si>
  <si>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</si>
  <si>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</si>
  <si>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</si>
  <si>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</si>
  <si>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</si>
  <si>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</si>
  <si>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</si>
  <si>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</si>
  <si>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</si>
  <si>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</si>
  <si>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</si>
  <si>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</si>
  <si>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</si>
  <si>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</si>
  <si>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</si>
  <si>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</si>
  <si>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</si>
  <si>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</si>
  <si>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</si>
  <si>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</si>
  <si>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</si>
  <si>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</si>
  <si>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</si>
  <si>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</si>
  <si>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</si>
  <si>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</si>
  <si>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</si>
  <si>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</si>
  <si>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</si>
  <si>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</si>
  <si>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</si>
  <si>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</si>
  <si>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</si>
  <si>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</si>
  <si>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</si>
  <si>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</si>
  <si>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</si>
  <si>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</si>
  <si>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</si>
  <si>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</si>
  <si>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</si>
  <si>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</si>
  <si>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</si>
  <si>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</si>
  <si>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</si>
  <si>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</si>
  <si>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</si>
  <si>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</si>
  <si>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</si>
  <si>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</si>
  <si>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</si>
  <si>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</si>
  <si>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</si>
  <si>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</si>
  <si>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</si>
  <si>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</si>
  <si>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</si>
  <si>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</si>
  <si>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</si>
  <si>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</si>
  <si>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</si>
  <si>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</si>
  <si>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</si>
  <si>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</si>
  <si>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</si>
  <si>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</si>
  <si>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</si>
  <si>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</si>
  <si>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</si>
  <si>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</si>
  <si>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</si>
  <si>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</si>
  <si>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</si>
  <si>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</si>
  <si>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</si>
  <si>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</si>
  <si>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</si>
  <si>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</si>
  <si>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</si>
  <si>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</si>
  <si>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</si>
  <si>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</si>
  <si>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</si>
  <si>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</si>
  <si>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</si>
  <si>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</si>
  <si>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</si>
  <si>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</si>
  <si>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</si>
  <si>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</si>
  <si>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</si>
  <si>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</si>
  <si>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</si>
  <si>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</si>
  <si>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</si>
  <si>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</si>
  <si>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</si>
  <si>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</si>
  <si>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</si>
  <si>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</si>
  <si>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</si>
  <si>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</si>
  <si>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</si>
  <si>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</si>
  <si>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</si>
  <si>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</si>
  <si>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</si>
  <si>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</si>
  <si>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</si>
  <si>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</si>
  <si>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</si>
  <si>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</si>
  <si>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</si>
  <si>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</si>
  <si>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</si>
  <si>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</si>
  <si>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</si>
  <si>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</si>
  <si>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</si>
  <si>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</si>
  <si>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</si>
  <si>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</si>
  <si>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</si>
  <si>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</si>
  <si>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</si>
  <si>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</si>
  <si>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</si>
  <si>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</si>
  <si>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</si>
  <si>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</si>
  <si>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</si>
  <si>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</si>
  <si>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</si>
  <si>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</si>
  <si>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</si>
  <si>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</si>
  <si>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</si>
  <si>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</si>
  <si>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</si>
  <si>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</si>
  <si>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</si>
  <si>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</si>
  <si>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</si>
  <si>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</si>
  <si>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</si>
  <si>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</si>
  <si>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</si>
  <si>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</si>
  <si>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</si>
  <si>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</si>
  <si>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</si>
  <si>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</si>
  <si>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</si>
  <si>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</si>
  <si>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</si>
  <si>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</si>
  <si>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</si>
  <si>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</si>
  <si>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</si>
  <si>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</si>
  <si>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</si>
  <si>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</si>
  <si>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</si>
  <si>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</si>
  <si>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</si>
  <si>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</si>
  <si>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</si>
  <si>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</si>
  <si>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</si>
  <si>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</si>
  <si>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</si>
  <si>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</si>
  <si>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</si>
  <si>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</si>
  <si>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</si>
  <si>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</si>
  <si>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</si>
  <si>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</si>
  <si>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</si>
  <si>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</si>
  <si>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</si>
  <si>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</si>
  <si>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</si>
  <si>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</si>
  <si>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</si>
  <si>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</si>
  <si>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</si>
  <si>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</si>
  <si>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</si>
  <si>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</si>
  <si>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</si>
  <si>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</si>
  <si>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</si>
  <si>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</si>
  <si>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</si>
  <si>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</si>
  <si>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</si>
  <si>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</si>
  <si>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</si>
  <si>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</si>
  <si>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</si>
  <si>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</si>
  <si>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</si>
  <si>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</si>
  <si>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</si>
  <si>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</si>
  <si>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</si>
  <si>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</si>
  <si>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</si>
  <si>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</si>
  <si>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</si>
  <si>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</si>
  <si>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</si>
  <si>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</si>
  <si>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</si>
  <si>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</si>
  <si>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</si>
  <si>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</si>
  <si>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</si>
  <si>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</si>
  <si>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</si>
  <si>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</si>
  <si>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</si>
  <si>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</si>
  <si>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</si>
  <si>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</si>
  <si>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</si>
  <si>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</si>
  <si>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</si>
  <si>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</si>
  <si>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</si>
  <si>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</si>
  <si>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</si>
  <si>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</si>
  <si>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</si>
  <si>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</si>
  <si>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</si>
  <si>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</si>
  <si>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</si>
  <si>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</si>
  <si>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</si>
  <si>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</si>
  <si>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</si>
  <si>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</si>
  <si>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</si>
  <si>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</si>
  <si>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</si>
  <si>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</si>
  <si>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</si>
  <si>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</si>
  <si>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</si>
  <si>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</si>
  <si>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</si>
  <si>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</si>
  <si>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</si>
  <si>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</si>
  <si>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</si>
  <si>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</si>
  <si>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</si>
  <si>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</si>
  <si>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</si>
  <si>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</si>
  <si>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</si>
  <si>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</si>
  <si>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</si>
  <si>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</si>
  <si>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</si>
  <si>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</si>
  <si>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</si>
  <si>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</si>
  <si>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</si>
  <si>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</si>
  <si>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</si>
  <si>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</si>
  <si>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</si>
  <si>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</si>
  <si>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</si>
  <si>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</si>
  <si>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</si>
  <si>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</si>
  <si>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</si>
  <si>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</si>
  <si>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</si>
  <si>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</si>
  <si>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</si>
  <si>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</si>
  <si>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</si>
  <si>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</si>
  <si>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</si>
  <si>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</si>
  <si>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</si>
  <si>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</si>
  <si>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</si>
  <si>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</si>
  <si>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</si>
  <si>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</si>
  <si>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</si>
  <si>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</si>
  <si>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</si>
  <si>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</si>
  <si>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</si>
  <si>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</si>
  <si>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</si>
  <si>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</si>
  <si>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</si>
  <si>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</si>
  <si>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</si>
  <si>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</si>
  <si>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</si>
  <si>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</si>
  <si>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</si>
  <si>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</si>
  <si>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</si>
  <si>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</si>
  <si>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</si>
  <si>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</si>
  <si>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</si>
  <si>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</si>
  <si>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</si>
  <si>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</si>
  <si>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</si>
  <si>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</si>
  <si>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</si>
  <si>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</si>
  <si>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</si>
  <si>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</si>
  <si>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</si>
  <si>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</si>
  <si>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</si>
  <si>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</si>
  <si>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</si>
  <si>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</si>
  <si>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</si>
  <si>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</si>
  <si>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</si>
  <si>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</si>
  <si>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</si>
  <si>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</si>
  <si>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</si>
  <si>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</si>
  <si>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</si>
  <si>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</si>
  <si>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</si>
  <si>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</si>
  <si>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</si>
  <si>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</si>
  <si>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</si>
  <si>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</si>
  <si>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</si>
  <si>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</si>
  <si>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</si>
  <si>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</si>
  <si>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</si>
  <si>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</si>
  <si>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</si>
  <si>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</si>
  <si>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</si>
  <si>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</si>
  <si>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</si>
  <si>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</si>
  <si>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</si>
  <si>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</si>
  <si>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</si>
  <si>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</si>
  <si>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</si>
  <si>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</si>
  <si>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</si>
  <si>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</si>
  <si>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</si>
  <si>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</si>
  <si>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</si>
  <si>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</si>
  <si>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</si>
  <si>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</si>
  <si>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</si>
  <si>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</si>
  <si>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</si>
  <si>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</si>
  <si>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</si>
  <si>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</si>
  <si>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</si>
  <si>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</si>
  <si>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</si>
  <si>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</si>
  <si>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</si>
  <si>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</si>
  <si>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</si>
  <si>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</si>
  <si>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</si>
  <si>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</si>
  <si>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</si>
  <si>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</si>
  <si>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</si>
  <si>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</si>
  <si>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</si>
  <si>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</si>
  <si>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</si>
  <si>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</si>
  <si>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</si>
  <si>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</si>
  <si>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</si>
  <si>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</si>
  <si>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</si>
  <si>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</si>
  <si>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</si>
  <si>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</si>
  <si>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</si>
  <si>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</si>
  <si>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</si>
  <si>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</si>
  <si>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</si>
  <si>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</si>
  <si>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</si>
  <si>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</si>
  <si>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</si>
  <si>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</si>
  <si>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</si>
  <si>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</si>
  <si>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</si>
  <si>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</si>
  <si>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</si>
  <si>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</si>
  <si>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</si>
  <si>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</si>
  <si>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</si>
  <si>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</si>
  <si>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</si>
  <si>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</si>
  <si>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</si>
  <si>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</si>
  <si>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</si>
  <si>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</si>
  <si>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</si>
  <si>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</si>
  <si>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</si>
  <si>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</si>
  <si>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</si>
  <si>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</si>
  <si>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</si>
  <si>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</si>
  <si>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</si>
  <si>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</si>
  <si>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</si>
  <si>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</si>
  <si>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</si>
  <si>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</si>
  <si>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</si>
  <si>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</si>
  <si>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</si>
  <si>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</si>
  <si>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</si>
  <si>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</si>
  <si>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</si>
  <si>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</si>
  <si>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</si>
  <si>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</si>
  <si>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</si>
  <si>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</si>
  <si>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</si>
  <si>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</si>
  <si>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</si>
  <si>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</si>
  <si>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</si>
  <si>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</si>
  <si>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</si>
  <si>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</si>
  <si>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</si>
  <si>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</si>
  <si>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</si>
  <si>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</si>
  <si>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</si>
  <si>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</si>
  <si>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</si>
  <si>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</si>
  <si>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</si>
  <si>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</si>
  <si>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</si>
  <si>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</si>
  <si>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</si>
  <si>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</si>
  <si>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</si>
  <si>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</si>
  <si>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</si>
  <si>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</si>
  <si>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</si>
  <si>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</si>
  <si>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</si>
  <si>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</si>
  <si>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</si>
  <si>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</si>
  <si>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</si>
  <si>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</si>
  <si>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</si>
  <si>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</si>
  <si>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</si>
  <si>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</si>
  <si>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</si>
  <si>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</si>
  <si>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</si>
  <si>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</si>
  <si>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</si>
  <si>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</si>
  <si>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</si>
  <si>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</si>
  <si>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</si>
  <si>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</si>
  <si>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</si>
  <si>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</si>
  <si>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</si>
  <si>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</si>
  <si>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</si>
  <si>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</si>
  <si>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</si>
  <si>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</si>
  <si>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</si>
  <si>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</si>
  <si>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</si>
  <si>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</si>
  <si>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</si>
  <si>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</si>
  <si>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</si>
  <si>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</si>
  <si>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</si>
  <si>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</si>
  <si>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</si>
  <si>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</si>
  <si>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</si>
  <si>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</si>
  <si>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</si>
  <si>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</si>
  <si>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</si>
  <si>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</si>
  <si>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</si>
  <si>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</si>
  <si>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</si>
  <si>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</si>
  <si>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</si>
  <si>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</si>
  <si>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</si>
  <si>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</si>
  <si>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</si>
  <si>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</si>
  <si>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</si>
  <si>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</si>
  <si>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</si>
  <si>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</si>
  <si>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</si>
  <si>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</si>
  <si>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</si>
  <si>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</si>
  <si>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</si>
  <si>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</si>
  <si>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</si>
  <si>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</si>
  <si>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</si>
  <si>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</si>
  <si>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</si>
  <si>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</si>
  <si>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</si>
  <si>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</si>
  <si>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</si>
  <si>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</si>
  <si>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</si>
  <si>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</si>
  <si>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</si>
  <si>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</si>
  <si>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</si>
  <si>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</si>
  <si>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</si>
  <si>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</si>
  <si>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</si>
  <si>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</si>
  <si>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</si>
  <si>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</si>
  <si>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</si>
  <si>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</si>
  <si>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</si>
  <si>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</si>
  <si>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</si>
  <si>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</si>
  <si>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</si>
  <si>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</si>
  <si>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</si>
  <si>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</si>
  <si>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</si>
  <si>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</si>
  <si>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</si>
  <si>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</si>
  <si>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</si>
  <si>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</si>
  <si>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</si>
  <si>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</si>
  <si>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</si>
  <si>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</si>
  <si>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</si>
  <si>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</si>
  <si>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</si>
  <si>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</si>
  <si>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</si>
  <si>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</si>
  <si>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</si>
  <si>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</si>
  <si>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</si>
  <si>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</si>
  <si>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</si>
  <si>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</si>
  <si>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</si>
  <si>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</si>
  <si>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</si>
  <si>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</si>
  <si>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</si>
  <si>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</si>
  <si>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</si>
  <si>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</si>
  <si>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</si>
  <si>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</si>
  <si>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</si>
  <si>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</si>
  <si>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</si>
  <si>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</si>
  <si>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</si>
  <si>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</si>
  <si>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</si>
  <si>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</si>
  <si>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</si>
  <si>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</si>
  <si>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</si>
  <si>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</si>
  <si>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</si>
  <si>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</si>
  <si>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</si>
  <si>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</si>
  <si>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</si>
  <si>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</si>
  <si>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</si>
  <si>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</si>
  <si>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</si>
  <si>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</si>
  <si>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</si>
  <si>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</si>
  <si>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</si>
  <si>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</si>
  <si>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</si>
  <si>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</si>
  <si>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</si>
  <si>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</si>
  <si>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</si>
  <si>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</si>
  <si>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</si>
  <si>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</si>
  <si>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</si>
  <si>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</si>
  <si>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</si>
  <si>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</si>
  <si>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</si>
  <si>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</si>
  <si>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</si>
  <si>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</si>
  <si>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</si>
  <si>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</si>
  <si>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</si>
  <si>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</si>
  <si>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</si>
  <si>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</si>
  <si>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</si>
  <si>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</si>
  <si>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</si>
  <si>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</si>
  <si>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</si>
  <si>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</si>
  <si>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</si>
  <si>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</si>
  <si>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</si>
  <si>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</si>
  <si>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</si>
  <si>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</si>
  <si>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</si>
  <si>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</si>
  <si>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</si>
  <si>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</si>
  <si>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</si>
  <si>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</si>
  <si>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</si>
  <si>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</si>
  <si>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</si>
  <si>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</si>
  <si>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</si>
  <si>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</si>
  <si>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</si>
  <si>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</si>
  <si>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</si>
  <si>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</si>
  <si>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</si>
  <si>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</si>
  <si>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</si>
  <si>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</si>
  <si>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</si>
  <si>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</si>
  <si>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</si>
  <si>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</si>
  <si>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</si>
  <si>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</si>
  <si>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</si>
  <si>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</si>
  <si>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</si>
  <si>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</si>
  <si>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</si>
  <si>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</si>
  <si>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</si>
  <si>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</si>
  <si>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</si>
  <si>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</si>
  <si>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</si>
  <si>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</si>
  <si>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</si>
  <si>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</si>
  <si>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</si>
  <si>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</si>
  <si>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</si>
  <si>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</si>
  <si>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</si>
  <si>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</si>
  <si>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</si>
  <si>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</si>
  <si>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</si>
  <si>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</si>
  <si>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</si>
  <si>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</si>
  <si>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</si>
  <si>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</si>
  <si>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</si>
  <si>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</si>
  <si>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</si>
  <si>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</si>
  <si>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</si>
  <si>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</si>
  <si>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</si>
  <si>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</si>
  <si>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</si>
  <si>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</si>
  <si>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</si>
  <si>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</si>
  <si>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</si>
  <si>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</si>
  <si>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</si>
  <si>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</si>
  <si>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</si>
  <si>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</si>
  <si>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</si>
  <si>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</si>
  <si>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</si>
  <si>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</si>
  <si>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</si>
  <si>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</si>
  <si>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</si>
  <si>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</si>
  <si>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</si>
  <si>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</si>
  <si>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</si>
  <si>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</si>
  <si>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</si>
  <si>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</si>
  <si>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</si>
  <si>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</si>
  <si>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</si>
  <si>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</si>
  <si>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</si>
  <si>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</si>
  <si>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</si>
  <si>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</si>
  <si>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</si>
  <si>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</si>
  <si>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</si>
  <si>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</si>
  <si>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</si>
  <si>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</si>
  <si>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</si>
  <si>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</si>
  <si>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</si>
  <si>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</si>
  <si>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</si>
  <si>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</si>
  <si>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</si>
  <si>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</si>
  <si>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</si>
  <si>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</si>
  <si>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</si>
  <si>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</si>
  <si>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</si>
  <si>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</si>
  <si>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</si>
  <si>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</si>
  <si>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</si>
  <si>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</si>
  <si>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</si>
  <si>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</si>
  <si>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</si>
  <si>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</si>
  <si>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</si>
  <si>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</si>
  <si>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</si>
  <si>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</si>
  <si>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</si>
  <si>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</si>
  <si>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</si>
  <si>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</si>
  <si>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</si>
  <si>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</si>
  <si>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</si>
  <si>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</si>
  <si>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</si>
  <si>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</si>
  <si>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</si>
  <si>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</si>
  <si>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</si>
  <si>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</si>
  <si>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</si>
  <si>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</si>
  <si>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</si>
  <si>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</si>
  <si>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</si>
  <si>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</si>
  <si>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</si>
  <si>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</si>
  <si>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</si>
  <si>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</si>
  <si>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</si>
  <si>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</si>
  <si>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</si>
  <si>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</si>
  <si>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</si>
  <si>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</si>
  <si>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</si>
  <si>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</si>
  <si>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</si>
  <si>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</si>
  <si>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</si>
  <si>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</si>
  <si>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</si>
  <si>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</si>
  <si>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</si>
  <si>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</si>
  <si>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</si>
  <si>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</si>
  <si>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</si>
  <si>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</si>
  <si>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</si>
  <si>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</si>
  <si>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</si>
  <si>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</si>
  <si>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</si>
  <si>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</si>
  <si>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</si>
  <si>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</si>
  <si>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</si>
  <si>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</si>
  <si>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</si>
  <si>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</si>
  <si>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</si>
  <si>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</si>
  <si>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</si>
  <si>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</si>
  <si>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</si>
  <si>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</si>
  <si>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</si>
  <si>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</si>
  <si>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</si>
  <si>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</si>
  <si>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</si>
  <si>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</si>
  <si>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</si>
  <si>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</si>
  <si>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</si>
  <si>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</si>
  <si>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</si>
  <si>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</si>
  <si>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</si>
  <si>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</si>
  <si>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</si>
  <si>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</si>
  <si>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</si>
  <si>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</si>
  <si>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</si>
  <si>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</si>
  <si>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</si>
  <si>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</si>
  <si>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</si>
  <si>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</si>
  <si>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</si>
  <si>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</si>
  <si>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</si>
  <si>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</si>
  <si>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</si>
  <si>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</si>
  <si>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</si>
  <si>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</si>
  <si>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</si>
  <si>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</si>
  <si>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</si>
  <si>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</si>
  <si>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</si>
  <si>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</si>
  <si>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</si>
  <si>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</si>
  <si>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</si>
  <si>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</si>
  <si>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</si>
  <si>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</si>
  <si>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</si>
  <si>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</si>
  <si>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</si>
  <si>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</si>
  <si>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</si>
  <si>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</si>
  <si>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</si>
  <si>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</si>
  <si>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</si>
  <si>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</si>
  <si>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</si>
  <si>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</si>
  <si>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</si>
  <si>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</si>
  <si>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</si>
  <si>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</si>
  <si>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</si>
  <si>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</si>
  <si>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</si>
  <si>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</si>
  <si>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</si>
  <si>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</si>
  <si>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</si>
  <si>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</si>
  <si>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</si>
  <si>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</si>
  <si>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</si>
  <si>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</si>
  <si>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</si>
  <si>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</si>
  <si>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</si>
  <si>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</si>
  <si>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</si>
  <si>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</si>
  <si>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</si>
  <si>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</si>
  <si>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</si>
  <si>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</si>
  <si>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</si>
  <si>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</si>
  <si>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</si>
  <si>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</si>
  <si>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</si>
  <si>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</si>
  <si>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</si>
  <si>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</si>
  <si>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</si>
  <si>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</si>
  <si>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</si>
  <si>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</si>
  <si>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</si>
  <si>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</si>
  <si>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</si>
  <si>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</si>
  <si>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</si>
  <si>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</si>
  <si>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</si>
  <si>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</si>
  <si>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</si>
  <si>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</si>
  <si>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</si>
  <si>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</si>
  <si>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</si>
  <si>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</si>
  <si>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</si>
  <si>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</si>
  <si>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</si>
  <si>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</si>
  <si>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</si>
  <si>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</si>
  <si>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</si>
  <si>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</si>
  <si>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</si>
  <si>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</si>
  <si>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</si>
  <si>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</si>
  <si>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</si>
  <si>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</si>
  <si>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</si>
  <si>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</si>
  <si>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</si>
  <si>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</si>
  <si>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</si>
  <si>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</si>
  <si>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</si>
  <si>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</si>
  <si>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</si>
  <si>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</si>
  <si>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</si>
  <si>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</si>
  <si>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</si>
  <si>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</si>
  <si>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</si>
  <si>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</si>
  <si>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</si>
  <si>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</si>
  <si>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</si>
  <si>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</si>
  <si>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</si>
  <si>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</si>
  <si>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</si>
  <si>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</si>
  <si>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</si>
  <si>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</si>
  <si>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</si>
  <si>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</si>
  <si>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</si>
  <si>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</si>
  <si>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</si>
  <si>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</si>
  <si>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</si>
  <si>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</si>
  <si>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</si>
  <si>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</si>
  <si>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</si>
  <si>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</si>
  <si>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</si>
  <si>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</si>
  <si>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</si>
  <si>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</si>
  <si>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</si>
  <si>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</si>
  <si>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</si>
  <si>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</si>
  <si>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</si>
  <si>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</si>
  <si>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</si>
  <si>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</si>
  <si>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</si>
  <si>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</si>
  <si>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</si>
  <si>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</si>
  <si>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</si>
  <si>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</si>
  <si>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</si>
  <si>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</si>
  <si>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</si>
  <si>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</si>
  <si>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</si>
  <si>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</si>
  <si>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</si>
  <si>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</si>
  <si>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</si>
  <si>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</si>
  <si>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</si>
  <si>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</si>
  <si>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</si>
  <si>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</si>
  <si>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</si>
  <si>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</si>
  <si>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</si>
  <si>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</si>
  <si>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</si>
  <si>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</si>
  <si>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</si>
  <si>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</si>
  <si>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</si>
  <si>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</si>
  <si>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</si>
  <si>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</si>
  <si>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</si>
  <si>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</si>
  <si>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</si>
  <si>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</si>
  <si>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</si>
  <si>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</si>
  <si>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</si>
  <si>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</si>
  <si>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</si>
  <si>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</si>
  <si>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</si>
  <si>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</si>
  <si>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</si>
  <si>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</si>
  <si>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</si>
  <si>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</si>
  <si>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</si>
  <si>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</si>
  <si>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</si>
  <si>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</si>
  <si>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</si>
  <si>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</si>
  <si>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</si>
  <si>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</si>
  <si>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</si>
  <si>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</si>
  <si>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</si>
  <si>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</si>
  <si>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</si>
  <si>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</si>
  <si>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</si>
  <si>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</si>
  <si>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</si>
  <si>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</si>
  <si>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</si>
  <si>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</si>
  <si>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</si>
  <si>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</si>
  <si>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</si>
  <si>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</si>
  <si>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</si>
  <si>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</si>
  <si>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</si>
  <si>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</si>
  <si>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</si>
  <si>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</si>
  <si>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</si>
  <si>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</si>
  <si>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</si>
  <si>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</si>
  <si>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</si>
  <si>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</si>
  <si>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</si>
  <si>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</si>
  <si>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</si>
  <si>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</si>
  <si>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</si>
  <si>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</si>
  <si>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</si>
  <si>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</si>
  <si>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</si>
  <si>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</si>
  <si>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</si>
  <si>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</si>
  <si>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</si>
  <si>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</si>
  <si>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</si>
  <si>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</si>
  <si>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</si>
  <si>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</si>
  <si>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</si>
  <si>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</si>
  <si>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</si>
  <si>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</si>
  <si>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</si>
  <si>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</si>
  <si>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</si>
  <si>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</si>
  <si>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</si>
  <si>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</si>
  <si>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</si>
  <si>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</si>
  <si>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</si>
  <si>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</si>
  <si>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</si>
  <si>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</si>
  <si>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</si>
  <si>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</si>
  <si>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</si>
  <si>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</si>
  <si>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</si>
  <si>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</si>
  <si>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</si>
  <si>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</si>
  <si>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</si>
  <si>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</si>
  <si>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</si>
  <si>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</si>
  <si>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</si>
  <si>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</si>
  <si>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</si>
  <si>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</si>
  <si>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</si>
  <si>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</si>
  <si>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</si>
  <si>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</si>
  <si>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</si>
  <si>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</si>
  <si>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</si>
  <si>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</si>
  <si>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</si>
  <si>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</si>
  <si>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</si>
  <si>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</si>
  <si>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</si>
  <si>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</si>
  <si>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</si>
  <si>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</si>
  <si>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</si>
  <si>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</si>
  <si>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</si>
  <si>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</si>
  <si>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</si>
  <si>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</si>
  <si>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</si>
  <si>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</si>
  <si>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</si>
  <si>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</si>
  <si>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</si>
  <si>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</si>
  <si>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</si>
  <si>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</si>
  <si>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</si>
  <si>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</si>
  <si>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</si>
  <si>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</si>
  <si>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</si>
  <si>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</si>
  <si>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</si>
  <si>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</si>
  <si>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</si>
  <si>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</si>
  <si>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</si>
  <si>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</si>
  <si>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</si>
  <si>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</si>
  <si>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</si>
  <si>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</si>
  <si>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</si>
  <si>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</si>
  <si>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</si>
  <si>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</si>
  <si>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</si>
  <si>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</si>
  <si>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</si>
  <si>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</si>
  <si>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</si>
  <si>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</si>
  <si>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</si>
  <si>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</si>
  <si>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</si>
  <si>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</si>
  <si>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</si>
  <si>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</si>
  <si>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</si>
  <si>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</si>
  <si>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</si>
  <si>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</si>
  <si>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</si>
  <si>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</si>
  <si>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</si>
  <si>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</si>
  <si>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</si>
  <si>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</si>
  <si>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</si>
  <si>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</si>
  <si>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</si>
  <si>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</si>
  <si>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</si>
  <si>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</si>
  <si>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</si>
  <si>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</si>
  <si>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</si>
  <si>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</si>
  <si>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</si>
  <si>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</si>
  <si>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</si>
  <si>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</si>
  <si>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</si>
  <si>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</si>
  <si>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</si>
  <si>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</si>
  <si>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</si>
  <si>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</si>
  <si>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</si>
  <si>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</si>
  <si>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</si>
  <si>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</si>
  <si>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</si>
  <si>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</si>
  <si>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</si>
  <si>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</si>
  <si>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</si>
  <si>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</si>
  <si>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</si>
  <si>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</si>
  <si>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</si>
  <si>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</si>
  <si>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</si>
  <si>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</si>
  <si>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</si>
  <si>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</si>
  <si>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</si>
  <si>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</si>
  <si>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</si>
  <si>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</si>
  <si>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</si>
  <si>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</si>
  <si>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</si>
  <si>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</si>
  <si>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</si>
  <si>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</si>
  <si>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</si>
  <si>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</si>
  <si>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</si>
  <si>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</si>
  <si>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</si>
  <si>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</si>
  <si>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</si>
  <si>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</si>
  <si>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</si>
  <si>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</si>
  <si>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</si>
  <si>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</si>
  <si>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</si>
  <si>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</si>
  <si>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</si>
  <si>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</si>
  <si>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</si>
  <si>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</si>
  <si>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</si>
  <si>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</si>
  <si>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</si>
  <si>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</si>
  <si>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</si>
  <si>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</si>
  <si>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</si>
  <si>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</si>
  <si>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</si>
  <si>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</si>
  <si>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</si>
  <si>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</si>
  <si>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</si>
  <si>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</si>
  <si>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</si>
  <si>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</si>
  <si>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</si>
  <si>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</si>
  <si>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</si>
  <si>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</si>
  <si>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</si>
  <si>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</si>
  <si>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</si>
  <si>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</si>
  <si>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</si>
  <si>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</si>
  <si>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</si>
  <si>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</si>
  <si>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</si>
  <si>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</si>
  <si>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</si>
  <si>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</si>
  <si>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</si>
  <si>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</si>
  <si>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</si>
  <si>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</si>
  <si>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</si>
  <si>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</si>
  <si>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</si>
  <si>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</si>
  <si>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</si>
  <si>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</si>
  <si>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</si>
  <si>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</si>
  <si>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</si>
  <si>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</si>
  <si>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</si>
  <si>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</si>
  <si>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</si>
  <si>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</si>
  <si>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</si>
  <si>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</si>
  <si>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</si>
  <si>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</si>
  <si>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</si>
  <si>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</si>
  <si>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</si>
  <si>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</si>
  <si>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</si>
  <si>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</si>
  <si>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</si>
  <si>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</si>
  <si>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</si>
  <si>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</si>
  <si>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</si>
  <si>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</si>
  <si>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</si>
  <si>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</si>
  <si>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</si>
  <si>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</si>
  <si>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</si>
  <si>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</si>
  <si>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</si>
  <si>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</si>
  <si>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</si>
  <si>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</si>
  <si>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</si>
  <si>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</si>
  <si>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</si>
  <si>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</si>
  <si>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</si>
  <si>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</si>
  <si>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</si>
  <si>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</si>
  <si>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</si>
  <si>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</si>
  <si>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</si>
  <si>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</si>
  <si>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</si>
  <si>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</si>
  <si>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</si>
  <si>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</si>
  <si>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</si>
  <si>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</si>
  <si>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</si>
  <si>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</si>
  <si>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</si>
  <si>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</si>
  <si>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</si>
  <si>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</si>
  <si>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</si>
  <si>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</si>
  <si>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</si>
  <si>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</si>
  <si>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</si>
  <si>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</si>
  <si>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</si>
  <si>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</si>
  <si>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</si>
  <si>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</si>
  <si>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</si>
  <si>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</si>
  <si>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</si>
  <si>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</si>
  <si>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</si>
  <si>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</si>
  <si>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</si>
  <si>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</si>
  <si>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</si>
  <si>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</si>
  <si>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</si>
  <si>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</si>
  <si>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</si>
  <si>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</si>
  <si>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</si>
  <si>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</si>
  <si>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</si>
  <si>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</si>
  <si>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</si>
  <si>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</si>
  <si>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</si>
  <si>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</si>
  <si>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</si>
  <si>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</si>
  <si>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</si>
  <si>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</si>
  <si>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</si>
  <si>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</si>
  <si>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</si>
  <si>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</si>
  <si>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</si>
  <si>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</si>
  <si>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</si>
  <si>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</si>
  <si>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</si>
  <si>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</si>
  <si>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</si>
  <si>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</si>
  <si>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</si>
  <si>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</si>
  <si>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</si>
  <si>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</si>
  <si>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</si>
  <si>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</si>
  <si>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</si>
  <si>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</si>
  <si>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</si>
  <si>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</si>
  <si>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</si>
  <si>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</si>
  <si>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</si>
  <si>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</si>
  <si>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</si>
  <si>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</si>
  <si>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</si>
  <si>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</si>
  <si>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</si>
  <si>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</si>
  <si>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</si>
  <si>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</si>
  <si>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</si>
  <si>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</si>
  <si>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</si>
  <si>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</si>
  <si>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</si>
  <si>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</si>
  <si>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</si>
  <si>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</si>
  <si>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</si>
  <si>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</si>
  <si>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</si>
  <si>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</si>
  <si>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</si>
  <si>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</si>
  <si>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</si>
  <si>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</si>
  <si>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</si>
  <si>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</si>
  <si>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</si>
  <si>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</si>
  <si>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</si>
  <si>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</si>
  <si>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</si>
  <si>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</si>
  <si>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</si>
  <si>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</si>
  <si>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</si>
  <si>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</si>
  <si>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</si>
  <si>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</si>
  <si>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</si>
  <si>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</si>
  <si>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</si>
  <si>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</si>
  <si>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</si>
  <si>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</si>
  <si>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</si>
  <si>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</si>
  <si>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</si>
  <si>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</si>
  <si>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</si>
  <si>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</si>
  <si>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</si>
  <si>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</si>
  <si>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</si>
  <si>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</si>
  <si>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</si>
  <si>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</si>
  <si>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</si>
  <si>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</si>
  <si>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</si>
  <si>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</si>
  <si>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</si>
  <si>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</si>
  <si>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</si>
  <si>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</si>
  <si>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</si>
  <si>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</si>
  <si>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</si>
  <si>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</si>
  <si>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</si>
  <si>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</si>
  <si>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</si>
  <si>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</si>
  <si>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</si>
  <si>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</si>
  <si>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</si>
  <si>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</si>
  <si>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</si>
  <si>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</si>
  <si>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</si>
  <si>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</si>
  <si>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</si>
  <si>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</si>
  <si>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</si>
  <si>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</si>
  <si>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</si>
  <si>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</si>
  <si>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</si>
  <si>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</si>
  <si>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</si>
  <si>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</si>
  <si>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</si>
  <si>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</si>
  <si>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</si>
  <si>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</si>
  <si>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</si>
  <si>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</si>
  <si>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</si>
  <si>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</si>
  <si>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</si>
  <si>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</si>
  <si>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</si>
  <si>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</si>
  <si>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</si>
  <si>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</si>
  <si>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</si>
  <si>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</si>
  <si>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</si>
  <si>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</si>
  <si>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</si>
  <si>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</si>
  <si>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</si>
  <si>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</si>
  <si>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</si>
  <si>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</si>
  <si>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</si>
  <si>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</si>
  <si>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</si>
  <si>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</si>
  <si>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</si>
  <si>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</si>
  <si>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</si>
  <si>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</si>
  <si>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</si>
  <si>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</si>
  <si>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</si>
  <si>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</si>
  <si>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</si>
  <si>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</si>
  <si>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</si>
  <si>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</si>
  <si>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</si>
  <si>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</si>
  <si>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</si>
  <si>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</si>
  <si>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</si>
  <si>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</si>
  <si>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</si>
  <si>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</si>
  <si>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</si>
  <si>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</si>
  <si>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</si>
  <si>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</si>
  <si>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</si>
  <si>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</si>
  <si>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</si>
  <si>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</si>
  <si>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</si>
  <si>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</si>
  <si>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</si>
  <si>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</si>
  <si>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</si>
  <si>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</si>
  <si>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</si>
  <si>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</si>
  <si>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</si>
  <si>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</si>
  <si>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</si>
  <si>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</si>
  <si>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</si>
  <si>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</si>
  <si>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</si>
  <si>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</si>
  <si>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</si>
  <si>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</si>
  <si>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</si>
  <si>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</si>
  <si>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</si>
  <si>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</si>
  <si>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</si>
  <si>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</si>
  <si>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</si>
  <si>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</si>
  <si>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</si>
  <si>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</si>
  <si>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</si>
  <si>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</si>
  <si>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</si>
  <si>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</si>
  <si>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</si>
  <si>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</si>
  <si>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</si>
  <si>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</si>
  <si>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</si>
  <si>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</si>
  <si>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</si>
  <si>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</si>
  <si>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</si>
  <si>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</si>
  <si>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</si>
  <si>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</si>
  <si>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</si>
  <si>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</si>
  <si>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</si>
  <si>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</si>
  <si>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</si>
  <si>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</si>
  <si>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</si>
  <si>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</si>
  <si>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</si>
  <si>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</si>
  <si>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</si>
  <si>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</si>
  <si>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</si>
  <si>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</si>
  <si>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</si>
  <si>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</si>
  <si>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</si>
  <si>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</si>
  <si>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</si>
  <si>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</si>
  <si>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</si>
  <si>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</si>
  <si>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</si>
  <si>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</si>
  <si>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</si>
  <si>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</si>
  <si>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</si>
  <si>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</si>
  <si>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</si>
  <si>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</si>
  <si>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</si>
  <si>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</si>
  <si>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</si>
  <si>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</si>
  <si>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</si>
  <si>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</si>
  <si>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</si>
  <si>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</si>
  <si>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</si>
  <si>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</si>
  <si>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</si>
  <si>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</si>
  <si>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</si>
  <si>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</si>
  <si>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</si>
  <si>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</si>
  <si>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</si>
  <si>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</si>
  <si>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</si>
  <si>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</si>
  <si>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</si>
  <si>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</si>
  <si>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</si>
  <si>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</si>
  <si>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</si>
  <si>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</si>
  <si>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</si>
  <si>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</si>
  <si>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</si>
  <si>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</si>
  <si>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</si>
  <si>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</si>
  <si>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</si>
  <si>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</si>
  <si>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</si>
  <si>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</si>
  <si>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</si>
  <si>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</si>
  <si>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</si>
  <si>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</si>
  <si>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</si>
  <si>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</si>
  <si>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</si>
  <si>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</si>
  <si>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</si>
  <si>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</si>
  <si>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</si>
  <si>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</si>
  <si>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</si>
  <si>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</si>
  <si>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</si>
  <si>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</si>
  <si>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</si>
  <si>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</si>
  <si>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</si>
  <si>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</si>
  <si>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</si>
  <si>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</si>
  <si>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</si>
  <si>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</si>
  <si>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</si>
  <si>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</si>
  <si>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</si>
  <si>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</si>
  <si>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</si>
  <si>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</si>
  <si>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</si>
  <si>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</si>
  <si>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</si>
  <si>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</si>
  <si>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</si>
  <si>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</si>
  <si>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</si>
  <si>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</si>
  <si>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</si>
  <si>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</si>
  <si>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</si>
  <si>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</si>
  <si>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</si>
  <si>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</si>
  <si>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</si>
  <si>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</si>
  <si>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</si>
  <si>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</si>
  <si>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</si>
  <si>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</si>
  <si>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</si>
  <si>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</si>
  <si>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</si>
  <si>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</si>
  <si>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</si>
  <si>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</si>
  <si>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</si>
  <si>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</si>
  <si>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</si>
  <si>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</si>
  <si>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</si>
  <si>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</si>
  <si>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</si>
  <si>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</si>
  <si>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</si>
  <si>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</si>
  <si>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</si>
  <si>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</si>
  <si>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</si>
  <si>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</si>
  <si>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</si>
  <si>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</si>
  <si>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</si>
  <si>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</si>
  <si>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</si>
  <si>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</si>
  <si>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</si>
  <si>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</si>
  <si>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</si>
  <si>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</si>
  <si>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</si>
  <si>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</si>
  <si>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</si>
  <si>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</si>
  <si>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</si>
  <si>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</si>
  <si>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</si>
  <si>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</si>
  <si>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</si>
  <si>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</si>
  <si>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</si>
  <si>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</si>
  <si>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</si>
  <si>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</si>
  <si>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</si>
  <si>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</si>
  <si>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</si>
  <si>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</si>
  <si>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</si>
  <si>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</si>
  <si>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</si>
  <si>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</si>
  <si>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</si>
  <si>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</si>
  <si>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</si>
  <si>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</si>
  <si>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</si>
  <si>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</si>
  <si>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</si>
  <si>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</si>
  <si>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</si>
  <si>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</si>
  <si>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</si>
  <si>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</si>
  <si>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</si>
  <si>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</si>
  <si>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</si>
  <si>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</si>
  <si>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</si>
  <si>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</si>
  <si>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</si>
  <si>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</si>
  <si>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</si>
  <si>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</si>
  <si>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</si>
  <si>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</si>
  <si>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</si>
  <si>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</si>
  <si>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</si>
  <si>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</si>
  <si>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</si>
  <si>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</si>
  <si>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</si>
  <si>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</si>
  <si>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</si>
  <si>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</si>
  <si>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</si>
  <si>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</si>
  <si>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</si>
  <si>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</si>
  <si>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</si>
  <si>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</si>
  <si>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</si>
  <si>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</si>
  <si>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</si>
  <si>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</si>
  <si>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</si>
  <si>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</si>
  <si>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</si>
  <si>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</si>
  <si>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</si>
  <si>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</si>
  <si>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</si>
  <si>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</si>
  <si>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</si>
  <si>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</si>
  <si>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</si>
  <si>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</si>
  <si>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</si>
  <si>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</si>
  <si>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</si>
  <si>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</si>
  <si>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</si>
  <si>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</si>
  <si>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</si>
  <si>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</si>
  <si>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</si>
  <si>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</si>
  <si>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</si>
  <si>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</si>
  <si>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</si>
  <si>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</si>
  <si>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</si>
  <si>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</si>
  <si>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</si>
  <si>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</si>
  <si>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</si>
  <si>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</si>
  <si>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</si>
  <si>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</si>
  <si>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</si>
  <si>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</si>
  <si>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</si>
  <si>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</si>
  <si>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</si>
  <si>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</si>
  <si>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</si>
  <si>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</si>
  <si>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</si>
  <si>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</si>
  <si>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</si>
  <si>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</si>
  <si>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</si>
  <si>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</si>
  <si>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</si>
  <si>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</si>
  <si>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</si>
  <si>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</si>
  <si>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</si>
  <si>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</si>
  <si>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</si>
  <si>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</si>
  <si>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</si>
  <si>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</si>
  <si>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</si>
  <si>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</si>
  <si>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</si>
  <si>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</si>
  <si>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</si>
  <si>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</si>
  <si>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</si>
  <si>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</si>
  <si>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</si>
  <si>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</si>
  <si>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</si>
  <si>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</si>
  <si>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</si>
  <si>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</si>
  <si>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</si>
  <si>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</si>
  <si>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</si>
  <si>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</si>
  <si>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</si>
  <si>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</si>
  <si>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</si>
  <si>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</si>
  <si>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</si>
  <si>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</si>
  <si>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</si>
  <si>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</si>
  <si>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</si>
  <si>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</si>
  <si>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</si>
  <si>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</si>
  <si>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</si>
  <si>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</si>
  <si>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</si>
  <si>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</si>
  <si>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</si>
  <si>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</si>
  <si>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</si>
  <si>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</si>
  <si>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</si>
  <si>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</si>
  <si>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</si>
  <si>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</si>
  <si>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</si>
  <si>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</si>
  <si>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</si>
  <si>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</si>
  <si>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</si>
  <si>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</si>
  <si>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</si>
  <si>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</si>
  <si>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</si>
  <si>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</si>
  <si>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</si>
  <si>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</si>
  <si>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</si>
  <si>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</si>
  <si>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</si>
  <si>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</si>
  <si>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</si>
  <si>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</si>
  <si>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</si>
  <si>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</si>
  <si>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</si>
  <si>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</si>
  <si>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</si>
  <si>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</si>
  <si>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</si>
  <si>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</si>
  <si>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</si>
  <si>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</si>
  <si>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</si>
  <si>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</si>
  <si>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</si>
  <si>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</si>
  <si>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</si>
  <si>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</si>
  <si>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</si>
  <si>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</si>
  <si>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</si>
  <si>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</si>
  <si>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</si>
  <si>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</si>
  <si>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</si>
  <si>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</si>
  <si>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</si>
  <si>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</si>
  <si>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</si>
  <si>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</si>
  <si>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</si>
  <si>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</si>
  <si>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</si>
  <si>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</si>
  <si>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</si>
  <si>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</si>
  <si>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</si>
  <si>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</si>
  <si>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</si>
  <si>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</si>
  <si>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</si>
  <si>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</si>
  <si>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</si>
  <si>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</si>
  <si>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</si>
  <si>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</si>
  <si>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</si>
  <si>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</si>
  <si>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</si>
  <si>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</si>
  <si>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</si>
  <si>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</si>
  <si>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</si>
  <si>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</si>
  <si>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</si>
  <si>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</si>
  <si>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</si>
  <si>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</si>
  <si>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</si>
  <si>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</si>
  <si>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</si>
  <si>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</si>
  <si>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</si>
  <si>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</si>
  <si>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</si>
  <si>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</si>
  <si>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</si>
  <si>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</si>
  <si>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</si>
  <si>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</si>
  <si>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</si>
  <si>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</si>
  <si>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</si>
  <si>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</si>
  <si>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</si>
  <si>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</si>
  <si>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</si>
  <si>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</si>
  <si>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</si>
  <si>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</si>
  <si>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</si>
  <si>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</si>
  <si>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</si>
  <si>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</si>
  <si>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</si>
  <si>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</si>
  <si>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</si>
  <si>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</si>
  <si>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</si>
  <si>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</si>
  <si>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</si>
  <si>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</si>
  <si>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</si>
  <si>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</si>
  <si>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</si>
  <si>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</si>
  <si>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</si>
  <si>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</si>
  <si>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</si>
  <si>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</si>
  <si>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</si>
  <si>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</si>
  <si>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</si>
  <si>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</si>
  <si>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</si>
  <si>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</si>
  <si>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</si>
  <si>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</si>
  <si>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</si>
  <si>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</si>
  <si>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</si>
  <si>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</si>
  <si>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</si>
  <si>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</si>
  <si>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</si>
  <si>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</si>
  <si>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</si>
  <si>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</si>
  <si>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</si>
  <si>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</si>
  <si>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</si>
  <si>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</si>
  <si>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</si>
  <si>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</si>
  <si>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</si>
  <si>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</si>
  <si>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</si>
  <si>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</si>
  <si>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</si>
  <si>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</si>
  <si>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</si>
  <si>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</si>
  <si>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</si>
  <si>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</si>
  <si>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</si>
  <si>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</si>
  <si>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</si>
  <si>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</si>
  <si>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</si>
  <si>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</si>
  <si>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</si>
  <si>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</si>
  <si>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</si>
  <si>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</si>
  <si>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</si>
  <si>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</si>
  <si>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</si>
  <si>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</si>
  <si>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</si>
  <si>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</si>
  <si>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</si>
  <si>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</si>
  <si>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</si>
  <si>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</si>
  <si>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</si>
  <si>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</si>
  <si>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</si>
  <si>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</si>
  <si>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</si>
  <si>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</si>
  <si>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</si>
  <si>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</si>
  <si>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</si>
  <si>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</si>
  <si>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</si>
  <si>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</si>
  <si>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</si>
  <si>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</si>
  <si>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</si>
  <si>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</si>
  <si>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</si>
  <si>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</si>
  <si>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</si>
  <si>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</si>
  <si>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</si>
  <si>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</si>
  <si>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</si>
  <si>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</si>
  <si>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</si>
  <si>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</si>
  <si>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</si>
  <si>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</si>
  <si>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</si>
  <si>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</si>
  <si>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</si>
  <si>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</si>
  <si>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</si>
  <si>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</si>
  <si>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</si>
  <si>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</si>
  <si>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</si>
  <si>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</si>
  <si>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</si>
  <si>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</si>
  <si>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</si>
  <si>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</si>
  <si>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</si>
  <si>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</si>
  <si>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</si>
  <si>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</si>
  <si>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</si>
  <si>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</si>
  <si>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</si>
  <si>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</si>
  <si>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</si>
  <si>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</si>
  <si>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</si>
  <si>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</si>
  <si>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</si>
  <si>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</si>
  <si>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</si>
  <si>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</si>
  <si>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</si>
  <si>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</si>
  <si>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</si>
  <si>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</si>
  <si>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</si>
  <si>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</si>
  <si>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</si>
  <si>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</si>
  <si>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</si>
  <si>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</si>
  <si>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</si>
  <si>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</si>
  <si>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</si>
  <si>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</si>
  <si>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</si>
  <si>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</si>
  <si>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</si>
  <si>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</si>
  <si>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</si>
  <si>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</si>
  <si>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</si>
  <si>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</si>
  <si>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</si>
  <si>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</si>
  <si>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</si>
  <si>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</si>
  <si>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</si>
  <si>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</si>
  <si>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</si>
  <si>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</si>
  <si>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</si>
  <si>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</si>
  <si>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</si>
  <si>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</si>
  <si>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</si>
  <si>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</si>
  <si>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</si>
  <si>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</si>
  <si>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</si>
  <si>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</si>
  <si>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</si>
  <si>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</si>
  <si>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</si>
  <si>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</si>
  <si>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</si>
  <si>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</si>
  <si>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</si>
  <si>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</si>
  <si>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</si>
  <si>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</si>
  <si>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</si>
  <si>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</si>
  <si>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</si>
  <si>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</si>
  <si>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</si>
  <si>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</si>
  <si>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</si>
  <si>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</si>
  <si>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</si>
  <si>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</si>
  <si>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</si>
  <si>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</si>
  <si>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</si>
  <si>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</si>
  <si>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</si>
  <si>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</si>
  <si>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</si>
  <si>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</si>
  <si>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</si>
  <si>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</si>
  <si>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</si>
  <si>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</si>
  <si>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</si>
  <si>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</si>
  <si>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</si>
  <si>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</si>
  <si>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</si>
  <si>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</si>
  <si>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</si>
  <si>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</si>
  <si>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</si>
  <si>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</si>
  <si>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</si>
  <si>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</si>
  <si>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</si>
  <si>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</si>
  <si>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</si>
  <si>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</si>
  <si>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</si>
  <si>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</si>
  <si>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</si>
  <si>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</si>
  <si>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</si>
  <si>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</si>
  <si>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</si>
  <si>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</si>
  <si>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</si>
  <si>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</si>
  <si>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</si>
  <si>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</si>
  <si>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</si>
  <si>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</si>
  <si>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</si>
  <si>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</si>
  <si>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</si>
  <si>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</si>
  <si>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</si>
  <si>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</si>
  <si>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</si>
  <si>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</si>
  <si>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</si>
  <si>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</si>
  <si>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</si>
  <si>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</si>
  <si>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</si>
  <si>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</si>
  <si>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</si>
  <si>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</si>
  <si>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</si>
  <si>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</si>
  <si>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</si>
  <si>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</si>
  <si>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</si>
  <si>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</si>
  <si>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</si>
  <si>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</si>
  <si>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</si>
  <si>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</si>
  <si>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</si>
  <si>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</si>
  <si>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</si>
  <si>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</si>
  <si>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</si>
  <si>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</si>
  <si>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</si>
  <si>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</si>
  <si>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</si>
  <si>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</si>
  <si>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</si>
  <si>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</si>
  <si>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</si>
  <si>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</si>
  <si>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</si>
  <si>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</si>
  <si>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</si>
  <si>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</si>
  <si>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</si>
  <si>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</si>
  <si>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</si>
  <si>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</si>
  <si>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</si>
  <si>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</si>
  <si>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</si>
  <si>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</si>
  <si>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</si>
  <si>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</si>
  <si>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</si>
  <si>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</si>
  <si>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</si>
  <si>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</si>
  <si>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</si>
  <si>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</si>
  <si>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</si>
  <si>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</si>
  <si>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</si>
  <si>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</si>
  <si>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</si>
  <si>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</si>
  <si>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</si>
  <si>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</si>
  <si>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</si>
  <si>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</si>
  <si>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</si>
  <si>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</si>
  <si>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</si>
  <si>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</si>
  <si>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</si>
  <si>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</si>
  <si>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</si>
  <si>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</si>
  <si>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</si>
  <si>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</si>
  <si>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</si>
  <si>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</si>
  <si>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</si>
  <si>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</si>
  <si>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</si>
  <si>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</si>
  <si>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</si>
  <si>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</si>
  <si>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</si>
  <si>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</si>
  <si>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</si>
  <si>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</si>
  <si>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</si>
  <si>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</si>
  <si>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</si>
  <si>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</si>
  <si>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</si>
  <si>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</si>
  <si>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</si>
  <si>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</si>
  <si>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</si>
  <si>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</si>
  <si>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</si>
  <si>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</si>
  <si>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</si>
  <si>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</si>
  <si>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</si>
  <si>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</si>
  <si>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</si>
  <si>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</si>
  <si>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</si>
  <si>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</si>
  <si>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</si>
  <si>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</si>
  <si>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</si>
  <si>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</si>
  <si>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</si>
  <si>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</si>
  <si>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</si>
  <si>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</si>
  <si>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</si>
  <si>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</si>
  <si>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</si>
  <si>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</si>
  <si>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</si>
  <si>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</si>
  <si>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</si>
  <si>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</si>
  <si>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</si>
  <si>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</si>
  <si>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</si>
  <si>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</si>
  <si>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</si>
  <si>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</si>
  <si>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</si>
  <si>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</si>
  <si>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</si>
  <si>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</si>
  <si>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</si>
  <si>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</si>
  <si>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</si>
  <si>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</si>
  <si>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</si>
  <si>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</si>
  <si>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</si>
  <si>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</si>
  <si>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</si>
  <si>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</si>
  <si>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</si>
  <si>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</si>
  <si>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</si>
  <si>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</si>
  <si>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</si>
  <si>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</si>
  <si>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</si>
  <si>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</si>
  <si>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</si>
  <si>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</si>
  <si>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</si>
  <si>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</si>
  <si>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</si>
  <si>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</si>
  <si>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</si>
  <si>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</si>
  <si>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</si>
  <si>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</si>
  <si>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</si>
  <si>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</si>
  <si>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</si>
  <si>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</si>
  <si>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</si>
  <si>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</si>
  <si>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</si>
  <si>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</si>
  <si>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</si>
  <si>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</si>
  <si>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</si>
  <si>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</si>
  <si>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</si>
  <si>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</si>
  <si>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</si>
  <si>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</si>
  <si>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</si>
  <si>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</si>
  <si>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</si>
  <si>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</si>
  <si>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</si>
  <si>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</si>
  <si>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</si>
  <si>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</si>
  <si>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</si>
  <si>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</si>
  <si>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</si>
  <si>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</si>
  <si>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</si>
  <si>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</si>
  <si>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</si>
  <si>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</si>
  <si>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</si>
  <si>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</si>
  <si>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</si>
  <si>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</si>
  <si>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</si>
  <si>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</si>
  <si>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</si>
  <si>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</si>
  <si>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</si>
  <si>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</si>
  <si>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</si>
  <si>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</si>
  <si>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</si>
  <si>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</si>
  <si>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</si>
  <si>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</si>
  <si>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</si>
  <si>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</si>
  <si>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</si>
  <si>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</si>
  <si>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</si>
  <si>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</si>
  <si>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</si>
  <si>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</si>
  <si>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</si>
  <si>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</si>
  <si>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</si>
  <si>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</si>
  <si>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</si>
  <si>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</si>
  <si>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</si>
  <si>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</si>
  <si>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</si>
  <si>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</si>
  <si>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</si>
  <si>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</si>
  <si>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</si>
  <si>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</si>
  <si>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</si>
  <si>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</si>
  <si>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</si>
  <si>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</si>
  <si>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</si>
  <si>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</si>
  <si>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</si>
  <si>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</si>
  <si>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</si>
  <si>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</si>
  <si>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</si>
  <si>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</si>
  <si>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</si>
  <si>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</si>
  <si>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</si>
  <si>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</si>
  <si>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</si>
  <si>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</si>
  <si>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</si>
  <si>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</si>
  <si>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</si>
  <si>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</si>
  <si>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</si>
  <si>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</si>
  <si>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</si>
  <si>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</si>
  <si>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</si>
  <si>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</si>
  <si>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</si>
  <si>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</si>
  <si>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</si>
  <si>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</si>
  <si>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</si>
  <si>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</si>
  <si>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</si>
  <si>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</si>
  <si>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</si>
  <si>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</si>
  <si>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</si>
  <si>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</si>
  <si>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</si>
  <si>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</si>
  <si>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</si>
  <si>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</si>
  <si>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</si>
  <si>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</si>
  <si>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</si>
  <si>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</si>
  <si>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</si>
  <si>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</si>
  <si>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</si>
  <si>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</si>
  <si>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</si>
  <si>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</si>
  <si>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</si>
  <si>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</si>
  <si>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</si>
  <si>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</si>
  <si>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</si>
  <si>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</si>
  <si>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</si>
  <si>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</si>
  <si>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</si>
  <si>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</si>
  <si>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</si>
  <si>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</si>
  <si>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</si>
  <si>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</si>
  <si>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</si>
  <si>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</si>
  <si>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</si>
  <si>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</si>
  <si>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</si>
  <si>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</si>
  <si>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</si>
  <si>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</si>
  <si>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</si>
  <si>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</si>
  <si>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</si>
  <si>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</si>
  <si>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</si>
  <si>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</si>
  <si>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</si>
  <si>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</si>
  <si>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</si>
  <si>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</si>
  <si>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</si>
  <si>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</si>
  <si>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</si>
  <si>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</si>
  <si>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</si>
  <si>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</si>
  <si>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</si>
  <si>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</si>
  <si>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</si>
  <si>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</si>
  <si>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</si>
  <si>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</si>
  <si>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</si>
  <si>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</si>
  <si>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</si>
  <si>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</si>
  <si>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</si>
  <si>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</si>
  <si>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</si>
  <si>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</si>
  <si>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</si>
  <si>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</si>
  <si>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</si>
  <si>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</si>
  <si>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</si>
  <si>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</si>
  <si>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</si>
  <si>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</si>
  <si>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</si>
  <si>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</si>
  <si>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</si>
  <si>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</si>
  <si>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</si>
  <si>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</si>
  <si>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</si>
  <si>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</si>
  <si>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</si>
  <si>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</si>
  <si>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</si>
  <si>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</si>
  <si>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</si>
  <si>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</si>
  <si>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</si>
  <si>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</si>
  <si>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</si>
  <si>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</si>
  <si>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</si>
  <si>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</si>
  <si>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</si>
  <si>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</si>
  <si>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</si>
  <si>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</si>
  <si>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</si>
  <si>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</si>
  <si>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</si>
  <si>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</si>
  <si>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</si>
  <si>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</si>
  <si>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</si>
  <si>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</si>
  <si>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</si>
  <si>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</si>
  <si>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</si>
  <si>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</si>
  <si>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</si>
  <si>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</si>
  <si>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</si>
  <si>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</si>
  <si>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</si>
  <si>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</si>
  <si>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</si>
  <si>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</si>
  <si>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</si>
  <si>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</si>
  <si>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</si>
  <si>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</si>
  <si>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</si>
  <si>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</si>
  <si>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</si>
  <si>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</si>
  <si>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</si>
  <si>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</si>
  <si>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</si>
  <si>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</si>
  <si>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</si>
  <si>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</si>
  <si>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</si>
  <si>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</si>
  <si>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</si>
  <si>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</si>
  <si>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</si>
  <si>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</si>
  <si>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</si>
  <si>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</si>
  <si>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</si>
  <si>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</si>
  <si>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</si>
  <si>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</si>
  <si>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</si>
  <si>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</si>
  <si>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</si>
  <si>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</si>
  <si>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</si>
  <si>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</si>
  <si>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</si>
  <si>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</si>
  <si>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</si>
  <si>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</si>
  <si>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</si>
  <si>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</si>
  <si>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</si>
  <si>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</si>
  <si>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</si>
  <si>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</si>
  <si>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</si>
  <si>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</si>
  <si>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</si>
  <si>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</si>
  <si>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</si>
  <si>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</si>
  <si>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</si>
  <si>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</si>
  <si>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</si>
  <si>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</si>
  <si>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</si>
  <si>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</si>
  <si>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</si>
  <si>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</si>
  <si>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</si>
  <si>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</si>
  <si>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</si>
  <si>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</si>
  <si>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</si>
  <si>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</si>
  <si>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</si>
  <si>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</si>
  <si>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</si>
  <si>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</si>
  <si>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</si>
  <si>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</si>
  <si>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</si>
  <si>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</si>
  <si>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</si>
  <si>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</si>
  <si>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</si>
  <si>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</si>
  <si>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</si>
  <si>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</si>
  <si>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</si>
  <si>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</si>
  <si>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</si>
  <si>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</si>
  <si>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</si>
  <si>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</si>
  <si>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</si>
  <si>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</si>
  <si>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</si>
  <si>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</si>
  <si>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</si>
  <si>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</si>
  <si>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</si>
  <si>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</si>
  <si>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</si>
  <si>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</si>
  <si>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</si>
  <si>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</si>
  <si>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</si>
  <si>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</si>
  <si>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</si>
  <si>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</si>
  <si>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</si>
  <si>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</si>
  <si>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</si>
  <si>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</si>
  <si>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</si>
  <si>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</si>
  <si>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</si>
  <si>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</si>
  <si>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</si>
  <si>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</si>
  <si>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</si>
  <si>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</si>
  <si>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</si>
  <si>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</si>
  <si>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</si>
  <si>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</si>
  <si>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</si>
  <si>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</si>
  <si>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</si>
  <si>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</si>
  <si>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</si>
  <si>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</si>
  <si>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</si>
  <si>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</si>
  <si>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</si>
  <si>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</si>
  <si>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</si>
  <si>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</si>
  <si>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</si>
  <si>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</si>
  <si>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</si>
  <si>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</si>
  <si>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</si>
  <si>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</si>
  <si>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</si>
  <si>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</si>
  <si>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</si>
  <si>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</si>
  <si>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</si>
  <si>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</si>
  <si>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</si>
  <si>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</si>
  <si>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</si>
  <si>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</si>
  <si>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</si>
  <si>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</si>
  <si>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</si>
  <si>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</si>
  <si>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</si>
  <si>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</si>
  <si>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</si>
  <si>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</si>
  <si>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</si>
  <si>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</si>
  <si>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</si>
  <si>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</si>
  <si>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</si>
  <si>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</si>
  <si>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</si>
  <si>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</si>
  <si>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</si>
  <si>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</si>
  <si>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</si>
  <si>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</si>
  <si>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</si>
  <si>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</si>
  <si>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</si>
  <si>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</si>
  <si>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</si>
  <si>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</si>
  <si>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</si>
  <si>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</si>
  <si>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</si>
  <si>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</si>
  <si>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</si>
  <si>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</si>
  <si>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</si>
  <si>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</si>
  <si>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</si>
  <si>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</si>
  <si>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</si>
  <si>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</si>
  <si>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</si>
  <si>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</si>
  <si>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</si>
  <si>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</si>
  <si>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</si>
  <si>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</si>
  <si>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</si>
  <si>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</si>
  <si>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</si>
  <si>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</si>
  <si>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</si>
  <si>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</si>
  <si>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</si>
  <si>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</si>
  <si>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</si>
  <si>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</si>
  <si>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</si>
  <si>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</si>
  <si>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</si>
  <si>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</si>
  <si>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</si>
  <si>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</si>
  <si>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</si>
  <si>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</si>
  <si>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</si>
  <si>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</si>
  <si>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</si>
  <si>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</si>
  <si>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</si>
  <si>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</si>
  <si>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</si>
  <si>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</si>
  <si>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</si>
  <si>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</si>
  <si>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</si>
  <si>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</si>
  <si>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</si>
  <si>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</si>
  <si>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</si>
  <si>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</si>
  <si>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</si>
  <si>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</si>
  <si>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</si>
  <si>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</si>
  <si>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</si>
  <si>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</si>
  <si>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</si>
  <si>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</si>
  <si>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</si>
  <si>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</si>
  <si>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</si>
  <si>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</si>
  <si>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</si>
  <si>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</si>
  <si>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</si>
  <si>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</si>
  <si>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</si>
  <si>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</si>
  <si>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</si>
  <si>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</si>
  <si>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</si>
  <si>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</si>
  <si>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</si>
  <si>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</si>
  <si>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</si>
  <si>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</si>
  <si>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</si>
  <si>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</si>
  <si>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</si>
  <si>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</si>
  <si>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</si>
  <si>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</si>
  <si>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</si>
  <si>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</si>
  <si>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</si>
  <si>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</si>
  <si>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</si>
  <si>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</si>
  <si>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</si>
  <si>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</si>
  <si>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</si>
  <si>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</si>
  <si>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</si>
  <si>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</si>
  <si>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</si>
  <si>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</si>
  <si>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</si>
  <si>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</si>
  <si>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</si>
  <si>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</si>
  <si>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</si>
  <si>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</si>
  <si>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</si>
  <si>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</si>
  <si>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</si>
  <si>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</si>
  <si>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</si>
  <si>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</si>
  <si>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</si>
  <si>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</si>
  <si>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</si>
  <si>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</si>
  <si>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</si>
  <si>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</si>
  <si>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</si>
  <si>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</si>
  <si>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</si>
  <si>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</si>
  <si>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</si>
  <si>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</si>
  <si>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</si>
  <si>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</si>
  <si>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</si>
  <si>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</si>
  <si>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</si>
  <si>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</si>
  <si>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</si>
  <si>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</si>
  <si>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</si>
  <si>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</si>
  <si>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</si>
  <si>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</si>
  <si>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</si>
  <si>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</si>
  <si>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</si>
  <si>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</si>
  <si>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</si>
  <si>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</si>
  <si>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</si>
  <si>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</si>
  <si>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</si>
  <si>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</si>
  <si>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</si>
  <si>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</si>
  <si>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</si>
  <si>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</si>
  <si>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</si>
  <si>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</si>
  <si>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</si>
  <si>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</si>
  <si>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</si>
  <si>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</si>
  <si>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</si>
  <si>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</si>
  <si>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</si>
  <si>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</si>
  <si>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</si>
  <si>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</si>
  <si>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</si>
  <si>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</si>
  <si>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</si>
  <si>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</si>
  <si>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</si>
  <si>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</si>
  <si>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</si>
  <si>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</si>
  <si>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</si>
  <si>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</si>
  <si>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</si>
  <si>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</si>
  <si>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</si>
  <si>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</si>
  <si>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</si>
  <si>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</si>
  <si>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</si>
  <si>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</si>
  <si>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</si>
  <si>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</si>
  <si>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</si>
  <si>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</si>
  <si>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</si>
  <si>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</si>
  <si>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</si>
  <si>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</si>
  <si>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</si>
  <si>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</si>
  <si>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</si>
  <si>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</si>
  <si>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</si>
  <si>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</si>
  <si>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</si>
  <si>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</si>
  <si>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</si>
  <si>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</si>
  <si>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</si>
  <si>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</si>
  <si>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</si>
  <si>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</si>
  <si>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</si>
  <si>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</si>
  <si>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</si>
  <si>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</si>
  <si>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</si>
  <si>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</si>
  <si>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</si>
  <si>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</si>
  <si>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</si>
  <si>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</si>
  <si>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</si>
  <si>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</si>
  <si>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</si>
  <si>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</si>
  <si>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</si>
  <si>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</si>
  <si>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</si>
  <si>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</si>
  <si>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</si>
  <si>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</si>
  <si>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</si>
  <si>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</si>
  <si>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</si>
  <si>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</si>
  <si>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</si>
  <si>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</si>
  <si>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</si>
  <si>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</si>
  <si>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</si>
  <si>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</si>
  <si>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</si>
  <si>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</si>
  <si>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</si>
  <si>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</si>
  <si>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</si>
  <si>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</si>
  <si>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</si>
  <si>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</si>
  <si>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</si>
  <si>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</si>
  <si>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</si>
  <si>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</si>
  <si>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</si>
  <si>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</si>
  <si>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</si>
  <si>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</si>
  <si>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</si>
  <si>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</si>
  <si>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</si>
  <si>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</si>
  <si>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</si>
  <si>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</si>
  <si>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</si>
  <si>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</si>
  <si>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</si>
  <si>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</si>
  <si>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</si>
  <si>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</si>
  <si>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</si>
  <si>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</si>
  <si>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</si>
  <si>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</si>
  <si>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</si>
  <si>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</si>
  <si>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</si>
  <si>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</si>
  <si>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</si>
  <si>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</si>
  <si>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</si>
  <si>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</si>
  <si>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</si>
  <si>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</si>
  <si>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</si>
  <si>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</si>
  <si>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</si>
  <si>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</si>
  <si>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</si>
  <si>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</si>
  <si>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</si>
  <si>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</si>
  <si>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</si>
  <si>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</si>
  <si>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</si>
  <si>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</si>
  <si>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</si>
  <si>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</si>
  <si>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</si>
  <si>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</si>
  <si>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</si>
  <si>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</si>
  <si>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</si>
  <si>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</si>
  <si>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</si>
  <si>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</si>
  <si>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</si>
  <si>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</si>
  <si>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</si>
  <si>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</si>
  <si>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</si>
  <si>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</si>
  <si>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</si>
  <si>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</si>
  <si>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</si>
  <si>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</si>
  <si>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</si>
  <si>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</si>
  <si>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</si>
  <si>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</si>
  <si>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</si>
  <si>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</si>
  <si>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</si>
  <si>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</si>
  <si>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</si>
  <si>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</si>
  <si>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</si>
  <si>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</si>
  <si>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</si>
  <si>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</si>
  <si>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</si>
  <si>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</si>
  <si>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</si>
  <si>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</si>
  <si>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</si>
  <si>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</si>
  <si>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</si>
  <si>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</si>
  <si>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</si>
  <si>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</si>
  <si>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</si>
  <si>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</si>
  <si>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</si>
  <si>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</si>
  <si>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</si>
  <si>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</si>
  <si>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</si>
  <si>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</si>
  <si>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</si>
  <si>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</si>
  <si>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</si>
  <si>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</si>
  <si>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</si>
  <si>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</si>
  <si>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</si>
  <si>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</si>
  <si>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</si>
  <si>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</si>
  <si>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</si>
  <si>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</si>
  <si>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</si>
  <si>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</si>
  <si>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</si>
  <si>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</si>
  <si>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</si>
  <si>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</si>
  <si>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</si>
  <si>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</si>
  <si>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</si>
  <si>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</si>
  <si>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</si>
  <si>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</si>
  <si>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</si>
  <si>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</si>
  <si>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</si>
  <si>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</si>
  <si>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</si>
  <si>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</si>
  <si>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</si>
  <si>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</si>
  <si>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</si>
  <si>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</si>
  <si>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</si>
  <si>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</si>
  <si>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</si>
  <si>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</si>
  <si>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</si>
  <si>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</si>
  <si>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</si>
  <si>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</si>
  <si>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</si>
  <si>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</si>
  <si>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</si>
  <si>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</si>
  <si>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</si>
  <si>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</si>
  <si>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</si>
  <si>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</si>
  <si>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</si>
  <si>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</si>
  <si>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</si>
  <si>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</si>
  <si>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</si>
  <si>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</si>
  <si>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</si>
  <si>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</si>
  <si>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</si>
  <si>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</si>
  <si>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</si>
  <si>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</si>
  <si>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</si>
  <si>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</si>
  <si>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</si>
  <si>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</si>
  <si>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</si>
  <si>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</si>
  <si>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</si>
  <si>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</si>
  <si>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</si>
  <si>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</si>
  <si>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</si>
  <si>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</si>
  <si>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</si>
  <si>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</si>
  <si>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</si>
  <si>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</si>
  <si>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</si>
  <si>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</si>
  <si>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</si>
  <si>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</si>
  <si>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</si>
  <si>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</si>
  <si>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</si>
  <si>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</si>
  <si>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</si>
  <si>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</si>
  <si>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</si>
  <si>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</si>
  <si>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</si>
  <si>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</si>
  <si>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</si>
  <si>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</si>
  <si>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</si>
  <si>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</si>
  <si>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</si>
  <si>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</si>
  <si>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</si>
  <si>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</si>
  <si>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</si>
  <si>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</si>
  <si>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</si>
  <si>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</si>
  <si>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</si>
  <si>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</si>
  <si>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</si>
  <si>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</si>
  <si>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</si>
  <si>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</si>
  <si>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</si>
  <si>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</si>
  <si>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</si>
  <si>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</si>
  <si>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</si>
  <si>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</si>
  <si>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</si>
  <si>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</si>
  <si>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</si>
  <si>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</si>
  <si>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</si>
  <si>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</si>
  <si>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</si>
  <si>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</si>
  <si>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</si>
  <si>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</si>
  <si>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</si>
  <si>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</si>
  <si>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</si>
  <si>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</si>
  <si>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</si>
  <si>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</si>
  <si>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</si>
  <si>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</si>
  <si>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</si>
  <si>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</si>
  <si>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</si>
  <si>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</si>
  <si>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</si>
  <si>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</si>
  <si>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</si>
  <si>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</si>
  <si>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</si>
  <si>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</si>
  <si>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</si>
  <si>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</si>
  <si>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</si>
  <si>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</si>
  <si>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</si>
  <si>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</si>
  <si>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</si>
  <si>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</si>
  <si>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</si>
  <si>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</si>
  <si>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</si>
  <si>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</si>
  <si>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</si>
  <si>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</si>
  <si>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</si>
  <si>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</si>
  <si>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</si>
  <si>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</si>
  <si>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</si>
  <si>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</si>
  <si>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</si>
  <si>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</si>
  <si>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</si>
  <si>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</si>
  <si>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</si>
  <si>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</si>
  <si>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</si>
  <si>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</si>
  <si>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</si>
  <si>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</si>
  <si>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</si>
  <si>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</si>
  <si>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</si>
  <si>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</si>
  <si>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</si>
  <si>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</si>
  <si>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</si>
  <si>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</si>
  <si>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</si>
  <si>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</si>
  <si>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</si>
  <si>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</si>
  <si>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</si>
  <si>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</si>
  <si>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</si>
  <si>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</si>
  <si>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</si>
  <si>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</si>
  <si>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</si>
  <si>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</si>
  <si>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</si>
  <si>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</si>
  <si>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</si>
  <si>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</si>
  <si>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</si>
  <si>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</si>
  <si>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</si>
  <si>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</si>
  <si>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</si>
  <si>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</si>
  <si>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</si>
  <si>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</si>
  <si>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</si>
  <si>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</si>
  <si>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</si>
  <si>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</si>
  <si>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</si>
  <si>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</si>
  <si>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</si>
  <si>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</si>
  <si>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</si>
  <si>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</si>
  <si>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</si>
  <si>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</si>
  <si>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</si>
  <si>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</si>
  <si>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</si>
  <si>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</si>
  <si>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</si>
  <si>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</si>
  <si>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</si>
  <si>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</si>
  <si>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</si>
  <si>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</si>
  <si>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</si>
  <si>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</si>
  <si>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</si>
  <si>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</si>
  <si>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</si>
  <si>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</si>
  <si>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</si>
  <si>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</si>
  <si>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</si>
  <si>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</si>
  <si>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</si>
  <si>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</si>
  <si>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</si>
  <si>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</si>
  <si>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</si>
  <si>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</si>
  <si>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</si>
  <si>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</si>
  <si>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</si>
  <si>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</si>
  <si>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</si>
  <si>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</si>
  <si>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</si>
  <si>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</si>
  <si>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</si>
  <si>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</si>
  <si>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</si>
  <si>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</si>
  <si>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</si>
  <si>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</si>
  <si>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</si>
  <si>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</si>
  <si>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</si>
  <si>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</si>
  <si>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</si>
  <si>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</si>
  <si>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</si>
  <si>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</si>
  <si>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</si>
  <si>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</si>
  <si>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</si>
  <si>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</si>
  <si>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</si>
  <si>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</si>
  <si>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</si>
  <si>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</si>
  <si>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</si>
  <si>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</si>
  <si>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</si>
  <si>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</si>
  <si>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</si>
  <si>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</si>
  <si>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</si>
  <si>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</si>
  <si>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</si>
  <si>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</si>
  <si>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</si>
  <si>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</si>
  <si>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</si>
  <si>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</si>
  <si>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</si>
  <si>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</si>
  <si>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</si>
  <si>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</si>
  <si>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</si>
  <si>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</si>
  <si>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</si>
  <si>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</si>
  <si>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</si>
  <si>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</si>
  <si>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</si>
  <si>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</si>
  <si>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</si>
  <si>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</si>
  <si>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</si>
  <si>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</si>
  <si>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</si>
  <si>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</si>
  <si>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</si>
  <si>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</si>
  <si>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</si>
  <si>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</si>
  <si>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</si>
  <si>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</si>
  <si>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</si>
  <si>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</si>
  <si>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</si>
  <si>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</si>
  <si>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</si>
  <si>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</si>
  <si>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</si>
  <si>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</si>
  <si>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</si>
  <si>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</si>
  <si>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</si>
  <si>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</si>
  <si>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</si>
  <si>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</si>
  <si>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</si>
  <si>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</si>
  <si>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</si>
  <si>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</si>
  <si>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</si>
  <si>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</si>
  <si>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</si>
  <si>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</si>
  <si>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</si>
  <si>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</si>
  <si>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</si>
  <si>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</si>
  <si>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</si>
  <si>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</si>
  <si>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</si>
  <si>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</si>
  <si>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</si>
  <si>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</si>
  <si>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</si>
  <si>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</si>
  <si>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</si>
  <si>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</si>
  <si>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</si>
  <si>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</si>
  <si>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</si>
  <si>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</si>
  <si>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</si>
  <si>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</si>
  <si>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</si>
  <si>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</si>
  <si>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</si>
  <si>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</si>
  <si>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</si>
  <si>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</si>
  <si>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</si>
  <si>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</si>
  <si>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</si>
  <si>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</si>
  <si>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</si>
  <si>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</si>
  <si>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</si>
  <si>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</si>
  <si>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</si>
  <si>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</si>
  <si>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</si>
  <si>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</si>
  <si>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</si>
  <si>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</si>
  <si>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</si>
  <si>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</si>
  <si>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</si>
  <si>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</si>
  <si>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</si>
  <si>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</si>
  <si>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</si>
  <si>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</si>
  <si>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</si>
  <si>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</si>
  <si>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</si>
  <si>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</si>
  <si>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</si>
  <si>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</si>
  <si>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</si>
  <si>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</si>
  <si>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</si>
  <si>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</si>
  <si>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</si>
  <si>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</si>
  <si>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</si>
  <si>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</si>
  <si>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</si>
  <si>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</si>
  <si>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</si>
  <si>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</si>
  <si>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</si>
  <si>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</si>
  <si>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</si>
  <si>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</si>
  <si>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</si>
  <si>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</si>
  <si>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</si>
  <si>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</si>
  <si>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</si>
  <si>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</si>
  <si>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</si>
  <si>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</si>
  <si>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</si>
  <si>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</si>
  <si>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</si>
  <si>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</si>
  <si>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</si>
  <si>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</si>
  <si>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</si>
  <si>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</si>
  <si>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</si>
  <si>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</si>
  <si>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</si>
  <si>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</si>
  <si>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</si>
  <si>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</si>
  <si>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</si>
  <si>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</si>
  <si>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</si>
  <si>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</si>
  <si>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</si>
  <si>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</si>
  <si>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</si>
  <si>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</si>
  <si>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</si>
  <si>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</si>
  <si>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</si>
  <si>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</si>
  <si>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</si>
  <si>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</si>
  <si>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</si>
  <si>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</si>
  <si>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</si>
  <si>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</si>
  <si>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</si>
  <si>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</si>
  <si>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</si>
  <si>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</si>
  <si>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</si>
  <si>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</si>
  <si>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</si>
  <si>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</si>
  <si>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</si>
  <si>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</si>
  <si>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</si>
  <si>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</si>
  <si>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</si>
  <si>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</si>
  <si>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</si>
  <si>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</si>
  <si>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</si>
  <si>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</si>
  <si>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</si>
  <si>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</si>
  <si>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</si>
  <si>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</si>
  <si>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</si>
  <si>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</si>
  <si>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</si>
  <si>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</si>
  <si>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</si>
  <si>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</si>
  <si>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</si>
  <si>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</si>
  <si>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</si>
  <si>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</si>
  <si>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</si>
  <si>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</si>
  <si>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</si>
  <si>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</si>
  <si>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</si>
  <si>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</si>
  <si>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</si>
  <si>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</si>
  <si>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</si>
  <si>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</si>
  <si>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</si>
  <si>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</si>
  <si>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</si>
  <si>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</si>
  <si>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</si>
  <si>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</si>
  <si>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</si>
  <si>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</si>
  <si>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</si>
  <si>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</si>
  <si>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</si>
  <si>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</si>
  <si>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</si>
  <si>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</si>
  <si>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</si>
  <si>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</si>
  <si>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</si>
  <si>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</si>
  <si>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</si>
  <si>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</si>
  <si>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</si>
  <si>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</si>
  <si>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</si>
  <si>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</si>
  <si>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</si>
  <si>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</si>
  <si>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</si>
  <si>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</si>
  <si>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</si>
  <si>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</si>
  <si>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</si>
  <si>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</si>
  <si>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</si>
  <si>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</si>
  <si>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</si>
  <si>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</si>
  <si>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</si>
  <si>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</si>
  <si>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</si>
  <si>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</si>
  <si>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</si>
  <si>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</si>
  <si>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</si>
  <si>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</si>
  <si>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</si>
  <si>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</si>
  <si>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</si>
  <si>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</si>
  <si>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</si>
  <si>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</si>
  <si>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</si>
  <si>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</si>
  <si>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</si>
  <si>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</si>
  <si>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</si>
  <si>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</si>
  <si>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</si>
  <si>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</si>
  <si>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</si>
  <si>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</si>
  <si>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</si>
  <si>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</si>
  <si>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</si>
  <si>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</si>
  <si>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</si>
  <si>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</si>
  <si>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</si>
  <si>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</si>
  <si>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</si>
  <si>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</si>
  <si>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</si>
  <si>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</si>
  <si>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</si>
  <si>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</si>
  <si>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</si>
  <si>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</si>
  <si>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</si>
  <si>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</si>
  <si>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</si>
  <si>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</si>
  <si>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</si>
  <si>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</si>
  <si>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</si>
  <si>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</si>
  <si>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</si>
  <si>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</si>
  <si>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</si>
  <si>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</si>
  <si>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</si>
  <si>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</si>
  <si>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</si>
  <si>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</si>
  <si>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</si>
  <si>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</si>
  <si>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</si>
  <si>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</si>
  <si>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</si>
  <si>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</si>
  <si>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</si>
  <si>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</si>
  <si>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</si>
  <si>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</si>
  <si>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</si>
  <si>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</si>
  <si>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</si>
  <si>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</si>
  <si>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</si>
  <si>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</si>
  <si>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</si>
  <si>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</si>
  <si>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</si>
  <si>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</si>
  <si>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</si>
  <si>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</si>
  <si>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</si>
  <si>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</si>
  <si>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</si>
  <si>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</si>
  <si>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</si>
  <si>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</si>
  <si>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</si>
  <si>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</si>
  <si>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</si>
  <si>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</si>
  <si>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</si>
  <si>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</si>
  <si>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</si>
  <si>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</si>
  <si>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</si>
  <si>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</si>
  <si>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</si>
  <si>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</si>
  <si>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</si>
  <si>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</si>
  <si>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</si>
  <si>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</si>
  <si>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</si>
  <si>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</si>
  <si>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</si>
  <si>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</si>
  <si>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</si>
  <si>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</si>
  <si>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</si>
  <si>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</si>
  <si>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</si>
  <si>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</si>
  <si>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</si>
  <si>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</si>
  <si>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</si>
  <si>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</si>
  <si>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</si>
  <si>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</si>
  <si>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</si>
  <si>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</si>
  <si>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</si>
  <si>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</si>
  <si>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</si>
  <si>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</si>
  <si>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</si>
  <si>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</si>
  <si>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</si>
  <si>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</si>
  <si>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</si>
  <si>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</si>
  <si>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</si>
  <si>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</si>
  <si>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</si>
  <si>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</si>
  <si>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</si>
  <si>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</si>
  <si>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</si>
  <si>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</si>
  <si>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</si>
  <si>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</si>
  <si>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</si>
  <si>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</si>
  <si>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</si>
  <si>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</si>
  <si>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</si>
  <si>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</si>
  <si>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</si>
  <si>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</si>
  <si>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</si>
  <si>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</si>
  <si>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</si>
  <si>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</si>
  <si>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</si>
  <si>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</si>
  <si>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</si>
  <si>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</si>
  <si>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</si>
  <si>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</si>
  <si>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</si>
  <si>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</si>
  <si>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</si>
  <si>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</si>
  <si>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</si>
  <si>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</si>
  <si>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</si>
  <si>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</si>
  <si>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</si>
  <si>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</si>
  <si>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</si>
  <si>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</si>
  <si>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</si>
  <si>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</si>
  <si>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</si>
  <si>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</si>
  <si>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</si>
  <si>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</si>
  <si>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</si>
  <si>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</si>
  <si>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</si>
  <si>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</si>
  <si>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</si>
  <si>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</si>
  <si>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</si>
  <si>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</si>
  <si>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</si>
  <si>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</si>
  <si>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</si>
  <si>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</si>
  <si>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</si>
  <si>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</si>
  <si>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</si>
  <si>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</si>
  <si>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</si>
  <si>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</si>
  <si>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</si>
  <si>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</si>
  <si>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</si>
  <si>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</si>
  <si>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</si>
  <si>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</si>
  <si>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</si>
  <si>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</si>
  <si>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</si>
  <si>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</si>
  <si>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</si>
  <si>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</si>
  <si>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</si>
  <si>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</si>
  <si>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</si>
  <si>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</si>
  <si>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</si>
  <si>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</si>
  <si>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</si>
  <si>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</si>
  <si>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</si>
  <si>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</si>
  <si>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</si>
  <si>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</si>
  <si>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</si>
  <si>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</si>
  <si>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</si>
  <si>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</si>
  <si>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</si>
  <si>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</si>
  <si>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</si>
  <si>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</si>
  <si>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</si>
  <si>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</si>
  <si>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</si>
  <si>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</si>
  <si>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</si>
  <si>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</si>
  <si>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</si>
  <si>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</si>
  <si>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</si>
  <si>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</si>
  <si>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</si>
  <si>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</si>
  <si>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</si>
  <si>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</si>
  <si>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</si>
  <si>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</si>
  <si>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</si>
  <si>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</si>
  <si>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</si>
  <si>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</si>
  <si>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</si>
  <si>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</si>
  <si>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</si>
  <si>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</si>
  <si>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</si>
  <si>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</si>
  <si>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</si>
  <si>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</si>
  <si>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</si>
  <si>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</si>
  <si>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</si>
  <si>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</si>
  <si>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</si>
  <si>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</si>
  <si>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</si>
  <si>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</si>
  <si>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</si>
  <si>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</si>
  <si>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</si>
  <si>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</si>
  <si>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</si>
  <si>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</si>
  <si>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</si>
  <si>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</si>
  <si>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</si>
  <si>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</si>
  <si>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</si>
  <si>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</si>
  <si>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</si>
  <si>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</si>
  <si>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</si>
  <si>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</si>
  <si>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</si>
  <si>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</si>
  <si>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</si>
  <si>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</si>
  <si>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</si>
  <si>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</si>
  <si>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</si>
  <si>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</si>
  <si>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</si>
  <si>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</si>
  <si>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</si>
  <si>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</si>
  <si>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</si>
  <si>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</si>
  <si>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</si>
  <si>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</si>
  <si>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</si>
  <si>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</si>
  <si>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</si>
  <si>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</si>
  <si>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</si>
  <si>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</si>
  <si>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</si>
  <si>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</si>
  <si>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</si>
  <si>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</si>
  <si>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</si>
  <si>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</si>
  <si>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</si>
  <si>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</si>
  <si>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</si>
  <si>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</si>
  <si>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</si>
  <si>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</si>
  <si>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</si>
  <si>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</si>
  <si>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</si>
  <si>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</si>
  <si>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</si>
  <si>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</si>
  <si>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</si>
  <si>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</si>
  <si>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</si>
  <si>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</si>
  <si>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</si>
  <si>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</si>
  <si>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</si>
  <si>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</si>
  <si>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</si>
  <si>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</si>
  <si>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</si>
  <si>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</si>
  <si>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</si>
  <si>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</si>
  <si>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</si>
  <si>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</si>
  <si>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</si>
  <si>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</si>
  <si>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</si>
  <si>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</si>
  <si>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</si>
  <si>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</si>
  <si>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</si>
  <si>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</si>
  <si>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</si>
  <si>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</si>
  <si>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</si>
  <si>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</si>
  <si>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</si>
  <si>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</si>
  <si>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</si>
  <si>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</si>
  <si>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</si>
  <si>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</si>
  <si>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</si>
  <si>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</si>
  <si>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</si>
  <si>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</si>
  <si>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</si>
  <si>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</si>
  <si>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</si>
  <si>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</si>
  <si>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</si>
  <si>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</si>
  <si>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</si>
  <si>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</si>
  <si>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</si>
  <si>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</si>
  <si>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</si>
  <si>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</si>
  <si>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</si>
  <si>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</si>
  <si>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</si>
  <si>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</si>
  <si>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</si>
  <si>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</si>
  <si>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</si>
  <si>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</si>
  <si>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</si>
  <si>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</si>
  <si>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</si>
  <si>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</si>
  <si>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</si>
  <si>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</si>
  <si>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</si>
  <si>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</si>
  <si>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</si>
  <si>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</si>
  <si>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</si>
  <si>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</si>
  <si>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</si>
  <si>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</si>
  <si>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</si>
  <si>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</si>
  <si>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</si>
  <si>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</si>
  <si>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</si>
  <si>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</si>
  <si>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</si>
  <si>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</si>
  <si>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</si>
  <si>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</si>
  <si>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</si>
  <si>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</si>
  <si>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</si>
  <si>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</si>
  <si>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</si>
  <si>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</si>
  <si>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</si>
  <si>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</si>
  <si>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</si>
  <si>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</si>
  <si>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</si>
  <si>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</si>
  <si>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</si>
  <si>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</si>
  <si>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</si>
  <si>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</si>
  <si>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</si>
  <si>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</si>
  <si>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</si>
  <si>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</si>
  <si>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</si>
  <si>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</si>
  <si>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</si>
  <si>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</si>
  <si>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</si>
  <si>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</si>
  <si>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</si>
  <si>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</si>
  <si>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</si>
  <si>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</si>
  <si>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</si>
  <si>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</si>
  <si>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</si>
  <si>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</si>
  <si>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</si>
  <si>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</si>
  <si>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</si>
  <si>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</si>
  <si>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</si>
  <si>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</si>
  <si>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</si>
  <si>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</si>
  <si>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</si>
  <si>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</si>
  <si>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</si>
  <si>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</si>
  <si>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</si>
  <si>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</si>
  <si>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</si>
  <si>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</si>
  <si>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</si>
  <si>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</si>
  <si>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</si>
  <si>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</si>
  <si>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</si>
  <si>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</si>
  <si>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</si>
  <si>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</si>
  <si>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</si>
  <si>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</si>
  <si>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</si>
  <si>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</si>
  <si>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</si>
  <si>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</si>
  <si>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</si>
  <si>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</si>
  <si>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</si>
  <si>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</si>
  <si>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</si>
  <si>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</si>
  <si>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</si>
  <si>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</si>
  <si>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</si>
  <si>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</si>
  <si>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</si>
  <si>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</si>
  <si>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</si>
  <si>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</si>
  <si>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</si>
  <si>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</si>
  <si>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</si>
  <si>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</si>
  <si>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</si>
  <si>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</si>
  <si>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</si>
  <si>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</si>
  <si>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</si>
  <si>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</si>
  <si>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</si>
  <si>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</si>
  <si>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</si>
  <si>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</si>
  <si>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</si>
  <si>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</si>
  <si>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</si>
  <si>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</si>
  <si>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</si>
  <si>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</si>
  <si>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</si>
  <si>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</si>
  <si>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</si>
  <si>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</si>
  <si>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</si>
  <si>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</si>
  <si>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</si>
  <si>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</si>
  <si>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</si>
  <si>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</si>
  <si>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</si>
  <si>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</si>
  <si>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</si>
  <si>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</si>
  <si>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</si>
  <si>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</si>
  <si>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</si>
  <si>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</si>
  <si>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</si>
  <si>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</si>
  <si>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</si>
  <si>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</si>
  <si>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</si>
  <si>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</si>
  <si>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</si>
  <si>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</si>
  <si>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</si>
  <si>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</si>
  <si>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</si>
  <si>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</si>
  <si>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</si>
  <si>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</si>
  <si>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</si>
  <si>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</si>
  <si>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</si>
  <si>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</si>
  <si>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</si>
  <si>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</si>
  <si>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</si>
  <si>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</si>
  <si>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</si>
  <si>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</si>
  <si>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</si>
  <si>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</si>
  <si>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</si>
  <si>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</si>
  <si>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</si>
  <si>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</si>
  <si>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</si>
  <si>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</si>
  <si>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</si>
  <si>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</si>
  <si>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</si>
  <si>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</si>
  <si>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</si>
  <si>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</si>
  <si>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</si>
  <si>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</si>
  <si>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</si>
  <si>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</si>
  <si>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</si>
  <si>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</si>
  <si>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</si>
  <si>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</si>
  <si>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</si>
  <si>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</si>
  <si>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</si>
  <si>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</si>
  <si>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</si>
  <si>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</si>
  <si>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</si>
  <si>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</si>
  <si>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</si>
  <si>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</si>
  <si>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</si>
  <si>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</si>
  <si>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</si>
  <si>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</si>
  <si>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</si>
  <si>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</si>
  <si>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</si>
  <si>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</si>
  <si>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</si>
  <si>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</si>
  <si>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</si>
  <si>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</si>
  <si>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</si>
  <si>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</si>
  <si>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</si>
  <si>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</si>
  <si>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</si>
  <si>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</si>
  <si>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</si>
  <si>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</si>
  <si>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</si>
  <si>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</si>
  <si>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</si>
  <si>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</si>
  <si>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</si>
  <si>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</si>
  <si>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</si>
  <si>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</si>
  <si>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</si>
  <si>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</si>
  <si>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</si>
  <si>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</si>
  <si>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</si>
  <si>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</si>
  <si>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</si>
  <si>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</si>
  <si>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</si>
  <si>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</si>
  <si>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</si>
  <si>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</si>
  <si>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</si>
  <si>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</si>
  <si>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</si>
  <si>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</si>
  <si>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</si>
  <si>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</si>
  <si>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</si>
  <si>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</si>
  <si>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</si>
  <si>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</si>
  <si>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</si>
  <si>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</si>
  <si>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</si>
  <si>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</si>
  <si>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</si>
  <si>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</si>
  <si>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</si>
  <si>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</si>
  <si>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</si>
  <si>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</si>
  <si>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</si>
  <si>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</si>
  <si>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</si>
  <si>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</si>
  <si>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</si>
  <si>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</si>
  <si>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</si>
  <si>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</si>
  <si>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</si>
  <si>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</si>
  <si>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</si>
  <si>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</si>
  <si>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</si>
  <si>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</si>
  <si>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</si>
  <si>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</si>
  <si>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</si>
  <si>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</si>
  <si>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</si>
  <si>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</si>
  <si>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</si>
  <si>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</si>
  <si>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</si>
  <si>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</si>
  <si>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</si>
  <si>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</si>
  <si>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</si>
  <si>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</si>
  <si>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</si>
  <si>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</si>
  <si>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</si>
  <si>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</si>
  <si>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</si>
  <si>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</si>
  <si>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</si>
  <si>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</si>
  <si>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</si>
  <si>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</si>
  <si>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</si>
  <si>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</si>
  <si>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</si>
  <si>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</si>
  <si>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</si>
  <si>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</si>
  <si>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</si>
  <si>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</si>
  <si>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</si>
  <si>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</si>
  <si>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</si>
  <si>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</si>
  <si>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</si>
  <si>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</si>
  <si>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</si>
  <si>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</si>
  <si>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</si>
  <si>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</si>
  <si>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</si>
  <si>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</si>
  <si>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</si>
  <si>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</si>
  <si>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</si>
  <si>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</si>
  <si>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</si>
  <si>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</si>
  <si>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</si>
  <si>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</si>
  <si>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</si>
  <si>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</si>
  <si>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</si>
  <si>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</si>
  <si>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</si>
  <si>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</si>
  <si>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</si>
  <si>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</si>
  <si>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</si>
  <si>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</si>
  <si>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</si>
  <si>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</si>
  <si>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</si>
  <si>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</si>
  <si>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</si>
  <si>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</si>
  <si>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</si>
  <si>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</si>
  <si>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</si>
  <si>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</si>
  <si>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</si>
  <si>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</si>
  <si>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</si>
  <si>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</si>
  <si>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</si>
  <si>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</si>
  <si>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</si>
  <si>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</si>
  <si>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</si>
  <si>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</si>
  <si>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</si>
  <si>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</si>
  <si>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</si>
  <si>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</si>
  <si>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</si>
  <si>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</si>
  <si>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</si>
  <si>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</si>
  <si>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</si>
  <si>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</si>
  <si>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</si>
  <si>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</si>
  <si>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</si>
  <si>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</si>
  <si>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</si>
  <si>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</si>
  <si>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</si>
  <si>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</si>
  <si>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</si>
  <si>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</si>
  <si>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</si>
  <si>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</si>
  <si>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</si>
  <si>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</si>
  <si>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</si>
  <si>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</si>
  <si>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</si>
  <si>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</si>
  <si>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</si>
  <si>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</si>
  <si>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</si>
  <si>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</si>
  <si>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</si>
  <si>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</si>
  <si>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</si>
  <si>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</si>
  <si>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</si>
  <si>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</si>
  <si>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</si>
  <si>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</si>
  <si>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</si>
  <si>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</si>
  <si>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</si>
  <si>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</si>
  <si>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</si>
  <si>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</si>
  <si>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</si>
  <si>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</si>
  <si>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</si>
  <si>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</si>
  <si>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</si>
  <si>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</si>
  <si>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</si>
  <si>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</si>
  <si>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</si>
  <si>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</si>
  <si>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</si>
  <si>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</si>
  <si>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</si>
  <si>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</si>
  <si>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</si>
  <si>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</si>
  <si>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</si>
  <si>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</si>
  <si>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</si>
  <si>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</si>
  <si>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</si>
  <si>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</si>
  <si>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</si>
  <si>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</si>
  <si>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</si>
  <si>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</si>
  <si>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</si>
  <si>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</si>
  <si>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</si>
  <si>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</si>
  <si>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</si>
  <si>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</si>
  <si>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</si>
  <si>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</si>
  <si>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</si>
  <si>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</si>
  <si>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</si>
  <si>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</si>
  <si>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</si>
  <si>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</si>
  <si>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</si>
  <si>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</si>
  <si>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</si>
  <si>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</si>
  <si>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</si>
  <si>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</si>
  <si>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</si>
  <si>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</si>
  <si>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</si>
  <si>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</si>
  <si>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</si>
  <si>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</si>
  <si>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</si>
  <si>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</si>
  <si>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</si>
  <si>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</si>
  <si>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</si>
  <si>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</si>
  <si>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</si>
  <si>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</si>
  <si>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</si>
  <si>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</si>
  <si>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</si>
  <si>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</si>
  <si>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</si>
  <si>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</si>
  <si>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</si>
  <si>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</si>
  <si>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</si>
  <si>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</si>
  <si>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</si>
  <si>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</si>
  <si>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</si>
  <si>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</si>
  <si>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</si>
  <si>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</si>
  <si>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</si>
  <si>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</si>
  <si>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</si>
  <si>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</si>
  <si>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</si>
  <si>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</si>
  <si>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</si>
  <si>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</si>
  <si>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</si>
  <si>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</si>
  <si>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</si>
  <si>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</si>
  <si>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</si>
  <si>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</si>
  <si>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</si>
  <si>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</si>
  <si>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</si>
  <si>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</si>
  <si>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</si>
  <si>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</si>
  <si>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</si>
  <si>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</si>
  <si>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</si>
  <si>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</si>
  <si>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</si>
  <si>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</si>
  <si>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</si>
  <si>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</si>
  <si>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</si>
  <si>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</si>
  <si>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</si>
  <si>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</si>
  <si>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</si>
  <si>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</si>
  <si>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</si>
  <si>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</si>
  <si>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</si>
  <si>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</si>
  <si>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</si>
  <si>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</si>
  <si>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</si>
  <si>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</si>
  <si>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</si>
  <si>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</si>
  <si>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</si>
  <si>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</si>
  <si>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</si>
  <si>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</si>
  <si>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</si>
  <si>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</si>
  <si>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</si>
  <si>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</si>
  <si>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</si>
  <si>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</si>
  <si>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</si>
  <si>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</si>
  <si>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</si>
  <si>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</si>
  <si>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</si>
  <si>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</si>
  <si>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</si>
  <si>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</si>
  <si>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</si>
  <si>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</si>
  <si>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</si>
  <si>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</si>
  <si>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</si>
  <si>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</si>
  <si>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</si>
  <si>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</si>
  <si>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</si>
  <si>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</si>
  <si>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</si>
  <si>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</si>
  <si>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</si>
  <si>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</si>
  <si>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</si>
  <si>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</si>
  <si>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</si>
  <si>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</si>
  <si>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</si>
  <si>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</si>
  <si>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</si>
  <si>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</si>
  <si>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</si>
  <si>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</si>
  <si>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</si>
  <si>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</si>
  <si>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</si>
  <si>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</si>
  <si>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</si>
  <si>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</si>
  <si>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</si>
  <si>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</si>
  <si>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</si>
  <si>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</si>
  <si>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</si>
  <si>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</si>
  <si>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</si>
  <si>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</si>
  <si>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</si>
  <si>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</si>
  <si>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</si>
  <si>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</si>
  <si>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</si>
  <si>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</si>
  <si>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</si>
  <si>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</si>
  <si>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</si>
  <si>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</si>
  <si>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</si>
  <si>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</si>
  <si>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</si>
  <si>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</si>
  <si>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</si>
  <si>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</si>
  <si>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</si>
  <si>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</si>
  <si>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</si>
  <si>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</si>
  <si>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</si>
  <si>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</si>
  <si>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</si>
  <si>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</si>
  <si>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</si>
  <si>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</si>
  <si>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</si>
  <si>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</si>
  <si>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</si>
  <si>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</si>
  <si>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</si>
  <si>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</si>
  <si>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</si>
  <si>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</si>
  <si>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</si>
  <si>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</si>
  <si>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</si>
  <si>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</si>
  <si>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</si>
  <si>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</si>
  <si>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</si>
  <si>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</si>
  <si>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</si>
  <si>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</si>
  <si>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</si>
  <si>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</si>
  <si>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</si>
  <si>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</si>
  <si>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</si>
  <si>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</si>
  <si>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</si>
  <si>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</si>
  <si>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</si>
  <si>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</si>
  <si>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</si>
  <si>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</si>
  <si>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</si>
  <si>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</si>
  <si>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</si>
  <si>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</si>
  <si>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</si>
  <si>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</si>
  <si>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</si>
  <si>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</si>
  <si>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</si>
  <si>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</si>
  <si>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</si>
  <si>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</si>
  <si>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</si>
  <si>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</si>
  <si>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</si>
  <si>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</si>
  <si>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</si>
  <si>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</si>
  <si>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</si>
  <si>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</si>
  <si>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</si>
  <si>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</si>
  <si>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</si>
  <si>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</si>
  <si>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</si>
  <si>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</si>
  <si>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</si>
  <si>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</si>
  <si>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</si>
  <si>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</si>
  <si>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</si>
  <si>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</si>
  <si>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</si>
  <si>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</si>
  <si>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</si>
  <si>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</si>
  <si>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</si>
  <si>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</si>
  <si>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</si>
  <si>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</si>
  <si>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</si>
  <si>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</si>
  <si>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</si>
  <si>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</si>
  <si>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</si>
  <si>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</si>
  <si>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</si>
  <si>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</si>
  <si>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</si>
  <si>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</si>
  <si>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</si>
  <si>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</si>
  <si>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</si>
  <si>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</si>
  <si>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</si>
  <si>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</si>
  <si>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</si>
  <si>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</si>
  <si>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</si>
  <si>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</si>
  <si>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</si>
  <si>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</si>
  <si>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</si>
  <si>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</si>
  <si>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</si>
  <si>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</si>
  <si>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</si>
  <si>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</si>
  <si>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</si>
  <si>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</si>
  <si>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</si>
  <si>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</si>
  <si>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</si>
  <si>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</si>
  <si>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</si>
  <si>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</si>
  <si>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</si>
  <si>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</si>
  <si>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</si>
  <si>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</si>
  <si>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</si>
  <si>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</si>
  <si>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</si>
  <si>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</si>
  <si>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</si>
  <si>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</si>
  <si>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</si>
  <si>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</si>
  <si>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</si>
  <si>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</si>
  <si>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</si>
  <si>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</si>
  <si>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</si>
  <si>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</si>
  <si>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</si>
  <si>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</si>
  <si>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</si>
  <si>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</si>
  <si>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</si>
  <si>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</si>
  <si>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</si>
  <si>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</si>
  <si>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</si>
  <si>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</si>
  <si>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</si>
  <si>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</si>
  <si>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</si>
  <si>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</si>
  <si>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</si>
  <si>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</si>
  <si>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</si>
  <si>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</si>
  <si>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</si>
  <si>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</si>
  <si>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</si>
  <si>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</si>
  <si>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</si>
  <si>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</si>
  <si>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</si>
  <si>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</si>
  <si>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</si>
  <si>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</si>
  <si>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</si>
  <si>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</si>
  <si>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</si>
  <si>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</si>
  <si>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</si>
  <si>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</si>
  <si>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</si>
  <si>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</si>
  <si>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</si>
  <si>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</si>
  <si>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</si>
  <si>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</si>
  <si>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</si>
  <si>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</si>
  <si>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</si>
  <si>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</si>
  <si>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</si>
  <si>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</si>
  <si>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</si>
  <si>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</si>
  <si>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</si>
  <si>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</si>
  <si>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</si>
  <si>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</si>
  <si>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</si>
  <si>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</si>
  <si>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</si>
  <si>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</si>
  <si>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</si>
  <si>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</si>
  <si>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</si>
  <si>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</si>
  <si>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</si>
  <si>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</si>
  <si>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</si>
  <si>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</si>
  <si>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</si>
  <si>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</si>
  <si>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</si>
  <si>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</si>
  <si>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</si>
  <si>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</si>
  <si>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</si>
  <si>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</si>
  <si>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</si>
  <si>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</si>
  <si>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</si>
  <si>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</si>
  <si>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</si>
  <si>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</si>
  <si>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</si>
  <si>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</si>
  <si>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</si>
  <si>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</si>
  <si>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</si>
  <si>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</si>
  <si>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</si>
  <si>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</si>
  <si>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</si>
  <si>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</si>
  <si>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</si>
  <si>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</si>
  <si>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</si>
  <si>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</si>
  <si>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</si>
  <si>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</si>
  <si>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</si>
  <si>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</si>
  <si>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</si>
  <si>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</si>
  <si>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</si>
  <si>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</si>
  <si>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</si>
  <si>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</si>
  <si>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</si>
  <si>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</si>
  <si>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</si>
  <si>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</si>
  <si>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</si>
  <si>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</si>
  <si>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</si>
  <si>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</si>
  <si>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</si>
  <si>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</si>
  <si>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</si>
  <si>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</si>
  <si>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</si>
  <si>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</si>
  <si>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</si>
  <si>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</si>
  <si>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</si>
  <si>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</si>
  <si>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</si>
  <si>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</si>
  <si>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</si>
  <si>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</si>
  <si>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</si>
  <si>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</si>
  <si>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</si>
  <si>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</si>
  <si>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</si>
  <si>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</si>
  <si>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</si>
  <si>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</si>
  <si>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</si>
  <si>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</si>
  <si>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</si>
  <si>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</si>
  <si>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</si>
  <si>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</si>
  <si>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</si>
  <si>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</si>
  <si>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</si>
  <si>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</si>
  <si>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</si>
  <si>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</si>
  <si>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</si>
  <si>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</si>
  <si>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</si>
  <si>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</si>
  <si>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</si>
  <si>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</si>
  <si>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</si>
  <si>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</si>
  <si>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</si>
  <si>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</si>
  <si>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</si>
  <si>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</si>
  <si>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</si>
  <si>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</si>
  <si>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</si>
  <si>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</si>
  <si>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</si>
  <si>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</si>
  <si>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</si>
  <si>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</si>
  <si>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</si>
  <si>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</si>
  <si>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</si>
  <si>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</si>
  <si>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</si>
  <si>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</si>
  <si>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</si>
  <si>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</si>
  <si>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</si>
  <si>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</si>
  <si>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</si>
  <si>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</si>
  <si>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</si>
  <si>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</si>
  <si>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</si>
  <si>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</si>
  <si>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</si>
  <si>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</si>
  <si>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</si>
  <si>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</si>
  <si>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</si>
  <si>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</si>
  <si>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</si>
  <si>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</si>
  <si>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</si>
  <si>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</si>
  <si>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</si>
  <si>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</si>
  <si>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</si>
  <si>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</si>
  <si>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</si>
  <si>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</si>
  <si>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</si>
  <si>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</si>
  <si>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</si>
  <si>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</si>
  <si>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</si>
  <si>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</si>
  <si>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</si>
  <si>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</si>
  <si>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</si>
  <si>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</si>
  <si>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</si>
  <si>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</si>
  <si>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</si>
  <si>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</si>
  <si>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</si>
  <si>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</si>
  <si>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</si>
  <si>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</si>
  <si>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</si>
  <si>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</si>
  <si>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</si>
  <si>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</si>
  <si>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</si>
  <si>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</si>
  <si>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</si>
  <si>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</si>
  <si>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</si>
  <si>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</si>
  <si>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</si>
  <si>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</si>
  <si>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</si>
  <si>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</si>
  <si>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</si>
  <si>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</si>
  <si>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</si>
  <si>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</si>
  <si>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</si>
  <si>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</si>
  <si>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</si>
  <si>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</si>
  <si>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</si>
  <si>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</si>
  <si>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</si>
  <si>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</si>
  <si>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</si>
  <si>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</si>
  <si>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</si>
  <si>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</si>
  <si>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</si>
  <si>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</si>
  <si>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</si>
  <si>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</si>
  <si>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</si>
  <si>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</si>
  <si>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</si>
  <si>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</si>
  <si>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</si>
  <si>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</si>
  <si>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</si>
  <si>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</si>
  <si>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</si>
  <si>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</si>
  <si>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</si>
  <si>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</si>
  <si>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</si>
  <si>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</si>
  <si>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</si>
  <si>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</si>
  <si>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</si>
  <si>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</si>
  <si>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</si>
  <si>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</si>
  <si>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</si>
  <si>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</si>
  <si>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</si>
  <si>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</si>
  <si>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</si>
  <si>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</si>
  <si>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</si>
  <si>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</si>
  <si>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</si>
  <si>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</si>
  <si>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</si>
  <si>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</si>
  <si>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</si>
  <si>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</si>
  <si>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</si>
  <si>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</si>
  <si>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</si>
  <si>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</si>
  <si>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</si>
  <si>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</si>
  <si>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</si>
  <si>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</si>
  <si>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</si>
  <si>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</si>
  <si>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</si>
  <si>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</si>
  <si>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</si>
  <si>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</si>
  <si>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</si>
  <si>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</si>
  <si>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</si>
  <si>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</si>
  <si>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</si>
  <si>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</si>
  <si>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</si>
  <si>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</si>
  <si>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</si>
  <si>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</si>
  <si>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</si>
  <si>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</si>
  <si>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</si>
  <si>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</si>
  <si>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</si>
  <si>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</si>
  <si>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</si>
  <si>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</si>
  <si>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</si>
  <si>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</si>
  <si>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</si>
  <si>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</si>
  <si>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</si>
  <si>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</si>
  <si>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</si>
  <si>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</si>
  <si>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</si>
  <si>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</si>
  <si>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</si>
  <si>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</si>
  <si>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</si>
  <si>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</si>
  <si>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</si>
  <si>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</si>
  <si>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</si>
  <si>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</si>
  <si>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</si>
  <si>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</si>
  <si>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</si>
  <si>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</si>
  <si>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</si>
  <si>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</si>
  <si>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</si>
  <si>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</si>
  <si>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</si>
  <si>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</si>
  <si>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</si>
  <si>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</si>
  <si>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</si>
  <si>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</si>
  <si>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</si>
  <si>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</si>
  <si>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</si>
  <si>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</si>
  <si>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</si>
  <si>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</si>
  <si>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</si>
  <si>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</si>
  <si>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</si>
  <si>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</si>
  <si>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</si>
  <si>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</si>
  <si>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</si>
  <si>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</si>
  <si>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</si>
  <si>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</si>
  <si>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</si>
  <si>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</si>
  <si>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</si>
  <si>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</si>
  <si>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</si>
  <si>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</si>
  <si>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</si>
  <si>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</si>
  <si>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</si>
  <si>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</si>
  <si>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</si>
  <si>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</si>
  <si>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</si>
  <si>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</si>
  <si>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</si>
  <si>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</si>
  <si>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</si>
  <si>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</si>
  <si>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</si>
  <si>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</si>
  <si>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</si>
  <si>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</si>
  <si>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</si>
  <si>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</si>
  <si>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</si>
  <si>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</si>
  <si>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</si>
  <si>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</si>
  <si>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</si>
  <si>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</si>
  <si>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</si>
  <si>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</si>
  <si>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</si>
  <si>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</si>
  <si>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</si>
  <si>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</si>
  <si>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</si>
  <si>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</si>
  <si>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</si>
  <si>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</si>
  <si>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</si>
  <si>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</si>
  <si>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</si>
  <si>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</si>
  <si>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</si>
  <si>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</si>
  <si>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</si>
  <si>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</si>
  <si>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</si>
  <si>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</si>
  <si>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</si>
  <si>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</si>
  <si>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</si>
  <si>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</si>
  <si>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</si>
  <si>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</si>
  <si>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</si>
  <si>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</si>
  <si>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</si>
  <si>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</si>
  <si>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</si>
  <si>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</si>
  <si>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</si>
  <si>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</si>
  <si>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</si>
  <si>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</si>
  <si>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</si>
  <si>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</si>
  <si>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</si>
  <si>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</si>
  <si>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</si>
  <si>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</si>
  <si>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</si>
  <si>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</si>
  <si>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</si>
  <si>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</si>
  <si>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</si>
  <si>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</si>
  <si>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</si>
  <si>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</si>
  <si>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</si>
  <si>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</si>
  <si>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</si>
  <si>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</si>
  <si>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</si>
  <si>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</si>
  <si>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</si>
  <si>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</si>
  <si>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</si>
  <si>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</si>
  <si>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</si>
  <si>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</si>
  <si>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</si>
  <si>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</si>
  <si>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</si>
  <si>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</si>
  <si>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</si>
  <si>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</si>
  <si>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</si>
  <si>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</si>
  <si>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</si>
  <si>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</si>
  <si>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</si>
  <si>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</si>
  <si>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</si>
  <si>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</si>
  <si>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</si>
  <si>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</si>
  <si>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</si>
  <si>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</si>
  <si>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</si>
  <si>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</si>
  <si>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</si>
  <si>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</si>
  <si>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</si>
  <si>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</si>
  <si>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</si>
  <si>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</si>
  <si>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</si>
  <si>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</si>
  <si>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</si>
  <si>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</si>
  <si>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</si>
  <si>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</si>
  <si>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</si>
  <si>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</si>
  <si>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</si>
  <si>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</si>
  <si>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</si>
  <si>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</si>
  <si>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</si>
  <si>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</si>
  <si>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</si>
  <si>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</si>
  <si>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</si>
  <si>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</si>
  <si>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</si>
  <si>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</si>
  <si>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</si>
  <si>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</si>
  <si>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</si>
  <si>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</si>
  <si>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</si>
  <si>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</si>
  <si>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</si>
  <si>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</si>
  <si>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</si>
  <si>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</si>
  <si>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</si>
  <si>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</si>
  <si>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</si>
  <si>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</si>
  <si>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</si>
  <si>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</si>
  <si>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</si>
  <si>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</si>
  <si>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</si>
  <si>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</si>
  <si>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</si>
  <si>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</si>
  <si>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</si>
  <si>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</si>
  <si>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</si>
  <si>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</si>
  <si>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</si>
  <si>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</si>
  <si>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</si>
  <si>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</si>
  <si>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</si>
  <si>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</si>
  <si>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</si>
  <si>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</si>
  <si>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</si>
  <si>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</si>
  <si>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</si>
  <si>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</si>
  <si>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</si>
  <si>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</si>
  <si>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</si>
  <si>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</si>
  <si>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</si>
  <si>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</si>
  <si>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</si>
  <si>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</si>
  <si>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</si>
  <si>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</si>
  <si>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</si>
  <si>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</si>
  <si>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</si>
  <si>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</si>
  <si>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</si>
  <si>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</si>
  <si>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</si>
  <si>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</si>
  <si>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</si>
  <si>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</si>
  <si>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</si>
  <si>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</si>
  <si>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</si>
  <si>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</si>
  <si>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</si>
  <si>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</si>
  <si>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</si>
  <si>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</si>
  <si>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</si>
  <si>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</si>
  <si>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</si>
  <si>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</si>
  <si>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</si>
  <si>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</si>
  <si>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</si>
  <si>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</si>
  <si>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</si>
  <si>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</si>
  <si>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</si>
  <si>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</si>
  <si>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</si>
  <si>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</si>
  <si>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</si>
  <si>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</si>
  <si>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</si>
  <si>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</si>
  <si>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</si>
  <si>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</si>
  <si>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</si>
  <si>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</si>
  <si>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</si>
  <si>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</si>
  <si>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</si>
  <si>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</si>
  <si>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</si>
  <si>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</si>
  <si>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</si>
  <si>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</si>
  <si>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</si>
  <si>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</si>
  <si>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</si>
  <si>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</si>
  <si>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</si>
  <si>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</si>
  <si>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</si>
  <si>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</si>
  <si>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</si>
  <si>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</si>
  <si>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</si>
  <si>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</si>
  <si>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</si>
  <si>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</si>
  <si>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</si>
  <si>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</si>
  <si>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</si>
  <si>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</si>
  <si>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</si>
  <si>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</si>
  <si>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</si>
  <si>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</si>
  <si>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</si>
  <si>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</si>
  <si>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</si>
  <si>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</si>
  <si>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</si>
  <si>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</si>
  <si>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</si>
  <si>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</si>
  <si>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</si>
  <si>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</si>
  <si>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</si>
  <si>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</si>
  <si>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</si>
  <si>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</si>
  <si>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</si>
  <si>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</si>
  <si>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</si>
  <si>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</si>
  <si>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</si>
  <si>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</si>
  <si>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</si>
  <si>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</si>
  <si>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</si>
  <si>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</si>
  <si>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</si>
  <si>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</si>
  <si>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</si>
  <si>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</si>
  <si>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</si>
  <si>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</si>
  <si>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</si>
  <si>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</si>
  <si>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</si>
  <si>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</si>
  <si>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</si>
  <si>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</si>
  <si>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</si>
  <si>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</si>
  <si>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</si>
  <si>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</si>
  <si>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</si>
  <si>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</si>
  <si>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</si>
  <si>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</si>
  <si>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</si>
  <si>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</si>
  <si>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</si>
  <si>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</si>
  <si>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</si>
  <si>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</si>
  <si>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</si>
  <si>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</si>
  <si>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</si>
  <si>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</si>
  <si>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</si>
  <si>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</si>
  <si>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</si>
  <si>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</si>
  <si>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</si>
  <si>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</si>
  <si>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</si>
  <si>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</si>
  <si>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</si>
  <si>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</si>
  <si>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</si>
  <si>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</si>
  <si>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</si>
  <si>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</si>
  <si>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</si>
  <si>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</si>
  <si>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</si>
  <si>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</si>
  <si>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</si>
  <si>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</si>
  <si>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</si>
  <si>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</si>
  <si>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</si>
  <si>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</si>
  <si>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</si>
  <si>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</si>
  <si>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</si>
  <si>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</si>
  <si>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</si>
  <si>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</si>
  <si>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</si>
  <si>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</si>
  <si>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</si>
  <si>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</si>
  <si>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</si>
  <si>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</si>
  <si>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</si>
  <si>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</si>
  <si>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</si>
  <si>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</si>
  <si>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</si>
  <si>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</si>
  <si>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</si>
  <si>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</si>
  <si>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</si>
  <si>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</si>
  <si>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</si>
  <si>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</si>
  <si>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</si>
  <si>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</si>
  <si>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</si>
  <si>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</si>
  <si>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</si>
  <si>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</si>
  <si>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</si>
  <si>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</si>
  <si>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</si>
  <si>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</si>
  <si>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</si>
  <si>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</si>
  <si>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</si>
  <si>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</si>
  <si>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</si>
  <si>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</si>
  <si>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</si>
  <si>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</si>
  <si>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</si>
  <si>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</si>
  <si>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</si>
  <si>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</si>
  <si>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</si>
  <si>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</si>
  <si>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</si>
  <si>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</si>
  <si>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</si>
  <si>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</si>
  <si>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</si>
  <si>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</si>
  <si>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</si>
  <si>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</si>
  <si>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</si>
  <si>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</si>
  <si>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</si>
  <si>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</si>
  <si>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</si>
  <si>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</si>
  <si>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</si>
  <si>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</si>
  <si>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</si>
  <si>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</si>
  <si>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</si>
  <si>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</si>
  <si>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</si>
  <si>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</si>
  <si>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</si>
  <si>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</si>
  <si>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</si>
  <si>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</si>
  <si>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</si>
  <si>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</si>
  <si>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</si>
  <si>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</si>
  <si>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</si>
  <si>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</si>
  <si>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</si>
  <si>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</si>
  <si>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</si>
  <si>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</si>
  <si>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</si>
  <si>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</si>
  <si>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</si>
  <si>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</si>
  <si>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</si>
  <si>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</si>
  <si>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</si>
  <si>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</si>
  <si>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</si>
  <si>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</si>
  <si>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</si>
  <si>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</si>
  <si>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</si>
  <si>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</si>
  <si>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</si>
  <si>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</si>
  <si>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</si>
  <si>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</si>
  <si>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</si>
  <si>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</si>
  <si>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</si>
  <si>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</si>
  <si>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</si>
  <si>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</si>
  <si>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</si>
  <si>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</si>
  <si>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</si>
  <si>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</si>
  <si>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</si>
  <si>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</si>
  <si>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</si>
  <si>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</si>
  <si>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</si>
  <si>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</si>
  <si>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</si>
  <si>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</si>
  <si>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</si>
  <si>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</si>
  <si>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</si>
  <si>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</si>
  <si>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</si>
  <si>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</si>
  <si>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</si>
  <si>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</si>
  <si>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</si>
  <si>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</si>
  <si>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</si>
  <si>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</si>
  <si>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</si>
  <si>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</si>
  <si>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</si>
  <si>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</si>
  <si>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</si>
  <si>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</si>
  <si>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</si>
  <si>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</si>
  <si>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</si>
  <si>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</si>
  <si>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</si>
  <si>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</si>
  <si>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</si>
  <si>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</si>
  <si>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</si>
  <si>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</si>
  <si>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</si>
  <si>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</si>
  <si>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</si>
  <si>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</si>
  <si>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</si>
  <si>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</si>
  <si>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</si>
  <si>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</si>
  <si>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</si>
  <si>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</si>
  <si>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</si>
  <si>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</si>
  <si>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</si>
  <si>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</si>
  <si>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</si>
  <si>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</si>
  <si>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</si>
  <si>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</si>
  <si>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</si>
  <si>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</si>
  <si>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</si>
  <si>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</si>
  <si>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</si>
  <si>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</si>
  <si>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</si>
  <si>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</si>
  <si>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</si>
  <si>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</si>
  <si>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</si>
  <si>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</si>
  <si>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</si>
  <si>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</si>
  <si>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</si>
  <si>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</si>
  <si>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</si>
  <si>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</si>
  <si>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</si>
  <si>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</si>
  <si>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</si>
  <si>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</si>
  <si>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</si>
  <si>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</si>
  <si>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</si>
  <si>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</si>
  <si>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</si>
  <si>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</si>
  <si>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</si>
  <si>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</si>
  <si>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</si>
  <si>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</si>
  <si>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</si>
  <si>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</si>
  <si>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</si>
  <si>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</si>
  <si>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</si>
  <si>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</si>
  <si>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</si>
  <si>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</si>
  <si>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</si>
  <si>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</si>
  <si>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</si>
  <si>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</si>
  <si>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</si>
  <si>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</si>
  <si>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</si>
  <si>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</si>
  <si>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</si>
  <si>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</si>
  <si>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</si>
  <si>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</si>
  <si>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</si>
  <si>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</si>
  <si>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</si>
  <si>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</si>
  <si>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</si>
  <si>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</si>
  <si>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</si>
  <si>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</si>
  <si>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</si>
  <si>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</si>
  <si>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</si>
  <si>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</si>
  <si>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</si>
  <si>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</si>
  <si>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</si>
  <si>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</si>
  <si>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</si>
  <si>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</si>
  <si>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</si>
  <si>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</si>
  <si>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</si>
  <si>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</si>
  <si>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</si>
  <si>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</si>
  <si>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</si>
  <si>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</si>
  <si>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</si>
  <si>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</si>
  <si>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</si>
  <si>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</si>
  <si>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</si>
  <si>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</si>
  <si>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</si>
  <si>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</si>
  <si>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</si>
  <si>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</si>
  <si>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</si>
  <si>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</si>
  <si>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</si>
  <si>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</si>
  <si>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</si>
  <si>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</si>
  <si>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</si>
  <si>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</si>
  <si>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</si>
  <si>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</si>
  <si>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</si>
  <si>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</si>
  <si>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</si>
  <si>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</si>
  <si>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</si>
  <si>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</si>
  <si>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</si>
  <si>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</si>
  <si>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</si>
  <si>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</si>
  <si>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</si>
  <si>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</si>
  <si>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</si>
  <si>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</si>
  <si>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</si>
  <si>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</si>
  <si>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</si>
  <si>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</si>
  <si>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</si>
  <si>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</si>
  <si>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</si>
  <si>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</si>
  <si>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</si>
  <si>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</si>
  <si>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</si>
  <si>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</si>
  <si>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</si>
  <si>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</si>
  <si>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</si>
  <si>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</si>
  <si>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</si>
  <si>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</si>
  <si>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</si>
  <si>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</si>
  <si>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</si>
  <si>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</si>
  <si>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</si>
  <si>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</si>
  <si>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</si>
  <si>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</si>
  <si>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</si>
  <si>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</si>
  <si>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</si>
  <si>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</si>
  <si>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</si>
  <si>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</si>
  <si>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</si>
  <si>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</si>
  <si>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</si>
  <si>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</si>
  <si>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</si>
  <si>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</si>
  <si>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</si>
  <si>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</si>
  <si>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</si>
  <si>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</si>
  <si>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</si>
  <si>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</si>
  <si>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</si>
  <si>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</si>
  <si>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</si>
  <si>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</si>
  <si>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</si>
  <si>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</si>
  <si>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</si>
  <si>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</si>
  <si>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</si>
  <si>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</si>
  <si>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</si>
  <si>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</si>
  <si>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</si>
  <si>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</si>
  <si>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</si>
  <si>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</si>
  <si>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</si>
  <si>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</si>
  <si>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</si>
  <si>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</si>
  <si>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</si>
  <si>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</si>
  <si>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</si>
  <si>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</si>
  <si>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</si>
  <si>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</si>
  <si>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</si>
  <si>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</si>
  <si>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</si>
  <si>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</si>
  <si>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</si>
  <si>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</si>
  <si>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</si>
  <si>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</si>
  <si>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</si>
  <si>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</si>
  <si>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</si>
  <si>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</si>
  <si>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</si>
  <si>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</si>
  <si>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</si>
  <si>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</si>
  <si>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</si>
  <si>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</si>
  <si>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</si>
  <si>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</si>
  <si>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</si>
  <si>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</si>
  <si>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</si>
  <si>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</si>
  <si>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</si>
  <si>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</si>
  <si>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</si>
  <si>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</si>
  <si>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</si>
  <si>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</si>
  <si>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</si>
  <si>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</si>
  <si>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</si>
  <si>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</si>
  <si>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</si>
  <si>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</si>
  <si>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</si>
  <si>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</si>
  <si>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</si>
  <si>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</si>
  <si>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</si>
  <si>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</si>
  <si>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</si>
  <si>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</si>
  <si>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</si>
  <si>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</si>
  <si>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</si>
  <si>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</si>
  <si>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</si>
  <si>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</si>
  <si>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</si>
  <si>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</si>
  <si>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</si>
  <si>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</si>
  <si>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</si>
  <si>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</si>
  <si>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</si>
  <si>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</si>
  <si>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</si>
  <si>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</si>
  <si>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</si>
  <si>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</si>
  <si>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</si>
  <si>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</si>
  <si>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</si>
  <si>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</si>
  <si>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</si>
  <si>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</si>
  <si>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</si>
  <si>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</si>
  <si>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</si>
  <si>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</si>
  <si>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</si>
  <si>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</si>
  <si>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</si>
  <si>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</si>
  <si>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</si>
  <si>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</si>
  <si>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</si>
  <si>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</si>
  <si>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</si>
  <si>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</si>
  <si>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</si>
  <si>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</si>
  <si>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</si>
  <si>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</si>
  <si>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</si>
  <si>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</si>
  <si>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</si>
  <si>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</si>
  <si>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</si>
  <si>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</si>
  <si>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</si>
  <si>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</si>
  <si>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</si>
  <si>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</si>
  <si>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</si>
  <si>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</si>
  <si>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</si>
  <si>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</si>
  <si>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</si>
  <si>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</si>
  <si>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</si>
  <si>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</si>
  <si>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</si>
  <si>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</si>
  <si>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</si>
  <si>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</si>
  <si>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</si>
  <si>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</si>
  <si>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</si>
  <si>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</si>
  <si>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</si>
  <si>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</si>
  <si>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</si>
  <si>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</si>
  <si>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</si>
  <si>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</si>
  <si>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</si>
  <si>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</si>
  <si>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</si>
  <si>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</si>
  <si>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</si>
  <si>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</si>
  <si>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</si>
  <si>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</si>
  <si>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</si>
  <si>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</si>
  <si>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</si>
  <si>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</si>
  <si>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</si>
  <si>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</si>
  <si>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</si>
  <si>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</si>
  <si>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</si>
  <si>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</si>
  <si>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</si>
  <si>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</si>
  <si>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</si>
  <si>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</si>
  <si>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</si>
  <si>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</si>
  <si>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</si>
  <si>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</si>
  <si>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</si>
  <si>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</si>
  <si>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</si>
  <si>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</si>
  <si>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</si>
  <si>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</si>
  <si>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</si>
  <si>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</si>
  <si>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</si>
  <si>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</si>
  <si>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</si>
  <si>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</si>
  <si>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</si>
  <si>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</si>
  <si>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</si>
  <si>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</si>
  <si>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</si>
  <si>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</si>
  <si>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</si>
  <si>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</si>
  <si>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</si>
  <si>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</si>
  <si>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</si>
  <si>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</si>
  <si>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</si>
  <si>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</si>
  <si>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</si>
  <si>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</si>
  <si>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</si>
  <si>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</si>
  <si>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</si>
  <si>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</si>
  <si>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</si>
  <si>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</si>
  <si>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</si>
  <si>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</si>
  <si>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</si>
  <si>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</si>
  <si>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</si>
  <si>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</si>
  <si>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</si>
  <si>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</si>
  <si>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</si>
  <si>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</si>
  <si>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</si>
  <si>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</si>
  <si>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</si>
  <si>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</si>
  <si>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</si>
  <si>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</si>
  <si>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</si>
  <si>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</si>
  <si>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</si>
  <si>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</si>
  <si>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</si>
  <si>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</si>
  <si>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</si>
  <si>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</si>
  <si>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</si>
  <si>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</si>
  <si>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</si>
  <si>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</si>
  <si>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</si>
  <si>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</si>
  <si>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</si>
  <si>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</si>
  <si>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</si>
  <si>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</si>
  <si>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</si>
  <si>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</si>
  <si>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</si>
  <si>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</si>
  <si>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</si>
  <si>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</si>
  <si>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</si>
  <si>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</si>
  <si>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</si>
  <si>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</si>
  <si>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</si>
  <si>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</si>
  <si>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</si>
  <si>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</si>
  <si>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</si>
  <si>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</si>
  <si>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</si>
  <si>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</si>
  <si>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</si>
  <si>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</si>
  <si>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</si>
  <si>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</si>
  <si>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</si>
  <si>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</si>
  <si>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</si>
  <si>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</si>
  <si>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</si>
  <si>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</si>
  <si>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</si>
  <si>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</si>
  <si>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</si>
  <si>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</si>
  <si>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</si>
  <si>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</si>
  <si>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</si>
  <si>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</si>
  <si>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</si>
  <si>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</si>
  <si>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</si>
  <si>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</si>
  <si>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</si>
  <si>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</si>
  <si>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</si>
  <si>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</si>
  <si>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</si>
  <si>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</si>
  <si>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</si>
  <si>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</si>
  <si>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</si>
  <si>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</si>
  <si>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</si>
  <si>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</si>
  <si>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</si>
  <si>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</si>
  <si>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</si>
  <si>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</si>
  <si>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</si>
  <si>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</si>
  <si>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</si>
  <si>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</si>
  <si>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</si>
  <si>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</si>
  <si>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</si>
  <si>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</si>
  <si>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</si>
  <si>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</si>
  <si>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</si>
  <si>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</si>
  <si>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</si>
  <si>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</si>
  <si>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</si>
  <si>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</si>
  <si>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</si>
  <si>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</si>
  <si>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</si>
  <si>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</si>
  <si>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</si>
  <si>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</si>
  <si>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</si>
  <si>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</si>
  <si>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</si>
  <si>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</si>
  <si>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</si>
  <si>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</si>
  <si>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</si>
  <si>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</si>
  <si>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</si>
  <si>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</si>
  <si>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</si>
  <si>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</si>
  <si>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</si>
  <si>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</si>
  <si>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</si>
  <si>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</si>
  <si>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</si>
  <si>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</si>
  <si>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</si>
  <si>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</si>
  <si>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</si>
  <si>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</si>
  <si>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</si>
  <si>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</si>
  <si>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</si>
  <si>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</si>
  <si>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</si>
  <si>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</si>
  <si>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</si>
  <si>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</si>
  <si>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</si>
  <si>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</si>
  <si>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</si>
  <si>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</si>
  <si>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</si>
  <si>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</si>
  <si>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</si>
  <si>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</si>
  <si>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</si>
  <si>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</si>
  <si>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</si>
  <si>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</si>
  <si>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</si>
  <si>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</si>
  <si>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</si>
  <si>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</si>
  <si>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</si>
  <si>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</si>
  <si>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</si>
  <si>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</si>
  <si>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</si>
  <si>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</si>
  <si>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</si>
  <si>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</si>
  <si>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</si>
  <si>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</si>
  <si>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</si>
  <si>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</si>
  <si>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</si>
  <si>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</si>
  <si>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</si>
  <si>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</si>
  <si>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</si>
  <si>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</si>
  <si>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</si>
  <si>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</si>
  <si>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</si>
  <si>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</si>
  <si>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</si>
  <si>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</si>
  <si>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</si>
  <si>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</si>
  <si>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</si>
  <si>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</si>
  <si>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</si>
  <si>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</si>
  <si>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</si>
  <si>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</si>
  <si>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</si>
  <si>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</si>
  <si>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</si>
  <si>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</si>
  <si>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</si>
  <si>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</si>
  <si>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</si>
  <si>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</si>
  <si>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</si>
  <si>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</si>
  <si>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</si>
  <si>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</si>
  <si>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</si>
  <si>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</si>
  <si>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</si>
  <si>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</si>
  <si>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</si>
  <si>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</si>
  <si>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</si>
  <si>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</si>
  <si>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</si>
  <si>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</si>
  <si>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</si>
  <si>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</si>
  <si>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</si>
  <si>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</si>
  <si>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</si>
  <si>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</si>
  <si>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</si>
  <si>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</si>
  <si>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</si>
  <si>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</si>
  <si>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</si>
  <si>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</si>
  <si>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</si>
  <si>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</si>
  <si>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</si>
  <si>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</si>
  <si>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</si>
  <si>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</si>
  <si>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</si>
  <si>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</si>
  <si>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</si>
  <si>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</si>
  <si>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</si>
  <si>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</si>
  <si>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</si>
  <si>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</si>
  <si>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</si>
  <si>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</si>
  <si>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</si>
  <si>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</si>
  <si>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</si>
  <si>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</si>
  <si>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</si>
  <si>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</si>
  <si>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</si>
  <si>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</si>
  <si>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</si>
  <si>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</si>
  <si>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</si>
  <si>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</si>
  <si>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</si>
  <si>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</si>
  <si>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</si>
  <si>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</si>
  <si>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</si>
  <si>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</si>
  <si>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</si>
  <si>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</si>
  <si>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</si>
  <si>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</si>
  <si>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</si>
  <si>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</si>
  <si>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</si>
  <si>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</si>
  <si>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</si>
  <si>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</si>
  <si>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</si>
  <si>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</si>
  <si>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</si>
  <si>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</si>
  <si>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</si>
  <si>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</si>
  <si>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</si>
  <si>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</si>
  <si>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</si>
  <si>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</si>
  <si>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</si>
  <si>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</si>
  <si>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</si>
  <si>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</si>
  <si>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</si>
  <si>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</si>
  <si>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</si>
  <si>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</si>
  <si>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</si>
  <si>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</si>
  <si>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</si>
  <si>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</si>
  <si>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</si>
  <si>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</si>
  <si>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</si>
  <si>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</si>
  <si>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</si>
  <si>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</si>
  <si>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</si>
  <si>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</si>
  <si>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</si>
  <si>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</si>
  <si>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</si>
  <si>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</si>
  <si>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</si>
  <si>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</si>
  <si>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</si>
  <si>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</si>
  <si>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</si>
  <si>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</si>
  <si>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</si>
  <si>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</si>
  <si>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</si>
  <si>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</si>
  <si>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</si>
  <si>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</si>
  <si>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</si>
  <si>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</si>
  <si>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</si>
  <si>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</si>
  <si>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</si>
  <si>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</si>
  <si>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</si>
  <si>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</si>
  <si>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</si>
  <si>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</si>
  <si>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</si>
  <si>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</si>
  <si>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</si>
  <si>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</si>
  <si>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</si>
  <si>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</si>
  <si>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</si>
  <si>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</si>
  <si>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</si>
  <si>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</si>
  <si>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</si>
  <si>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</si>
  <si>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</si>
  <si>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</si>
  <si>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</si>
  <si>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</si>
  <si>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</si>
  <si>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</si>
  <si>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</si>
  <si>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</si>
  <si>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</si>
  <si>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</si>
  <si>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</si>
  <si>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</si>
  <si>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</si>
  <si>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</si>
  <si>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</si>
  <si>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</si>
  <si>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</si>
  <si>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</si>
  <si>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</si>
  <si>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</si>
  <si>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</si>
  <si>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</si>
  <si>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</si>
  <si>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</si>
  <si>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</si>
  <si>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</si>
  <si>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</si>
  <si>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</si>
  <si>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</si>
  <si>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</si>
  <si>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</si>
  <si>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</si>
  <si>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</si>
  <si>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</si>
  <si>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</si>
  <si>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</si>
  <si>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</si>
  <si>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</si>
  <si>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</si>
  <si>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</si>
  <si>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</si>
  <si>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</si>
  <si>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</si>
  <si>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</si>
  <si>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</si>
  <si>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</si>
  <si>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</si>
  <si>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</si>
  <si>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</si>
  <si>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</si>
  <si>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</si>
  <si>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</si>
  <si>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</si>
  <si>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</si>
  <si>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</si>
  <si>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</si>
  <si>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</si>
  <si>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</si>
  <si>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</si>
  <si>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</si>
  <si>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</si>
  <si>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</si>
  <si>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</si>
  <si>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</si>
  <si>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</si>
  <si>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</si>
  <si>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</si>
  <si>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</si>
  <si>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</si>
  <si>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</si>
  <si>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</si>
  <si>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</si>
  <si>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</si>
  <si>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</si>
  <si>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</si>
  <si>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</si>
  <si>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</si>
  <si>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</si>
  <si>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</si>
  <si>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</si>
  <si>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</si>
  <si>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</si>
  <si>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</si>
  <si>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</si>
  <si>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</si>
  <si>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</si>
  <si>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</si>
  <si>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</si>
  <si>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</si>
  <si>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</si>
  <si>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</si>
  <si>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</si>
  <si>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</si>
  <si>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</si>
  <si>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</si>
  <si>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</si>
  <si>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</si>
  <si>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</si>
  <si>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</si>
  <si>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</si>
  <si>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</si>
  <si>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</si>
  <si>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</si>
  <si>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</si>
  <si>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</si>
  <si>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</si>
  <si>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</si>
  <si>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</si>
  <si>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</si>
  <si>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</si>
  <si>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</si>
  <si>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</si>
  <si>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</si>
  <si>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</si>
  <si>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</si>
  <si>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</si>
  <si>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</si>
  <si>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</si>
  <si>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</si>
  <si>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</si>
  <si>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</si>
  <si>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</si>
  <si>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</si>
  <si>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</si>
  <si>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</si>
  <si>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</si>
  <si>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</si>
  <si>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</si>
  <si>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</si>
  <si>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</si>
  <si>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</si>
  <si>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</si>
  <si>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</si>
  <si>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</si>
  <si>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</si>
  <si>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</si>
  <si>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</si>
  <si>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</si>
  <si>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</si>
  <si>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</si>
  <si>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</si>
  <si>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</si>
  <si>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</si>
  <si>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</si>
  <si>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</si>
  <si>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</si>
  <si>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</si>
  <si>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</si>
  <si>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</si>
  <si>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</si>
  <si>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</si>
  <si>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</si>
  <si>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</si>
  <si>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</si>
  <si>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</si>
  <si>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</si>
  <si>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</si>
  <si>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</si>
  <si>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</si>
  <si>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</si>
  <si>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</si>
  <si>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</si>
  <si>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</si>
  <si>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</si>
  <si>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</si>
  <si>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</si>
  <si>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</si>
  <si>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</si>
  <si>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</si>
  <si>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</si>
  <si>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</si>
  <si>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</si>
  <si>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</si>
  <si>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</si>
  <si>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</si>
  <si>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</si>
  <si>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</si>
  <si>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</si>
  <si>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</si>
  <si>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</si>
  <si>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</si>
  <si>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</si>
  <si>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</si>
  <si>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</si>
  <si>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</si>
  <si>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</si>
  <si>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</si>
  <si>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</si>
  <si>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</si>
  <si>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</si>
  <si>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</si>
  <si>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</si>
  <si>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</si>
  <si>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</si>
  <si>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</si>
  <si>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</si>
  <si>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</si>
  <si>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</si>
  <si>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</si>
  <si>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</si>
  <si>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</si>
  <si>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</si>
  <si>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</si>
  <si>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</si>
  <si>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</si>
  <si>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</si>
  <si>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</si>
  <si>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</si>
  <si>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</si>
  <si>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</si>
  <si>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</si>
  <si>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</si>
  <si>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</si>
  <si>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</si>
  <si>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</si>
  <si>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</si>
  <si>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</si>
  <si>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</si>
  <si>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</si>
  <si>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</si>
  <si>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</si>
  <si>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</si>
  <si>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</si>
  <si>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</si>
  <si>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</si>
  <si>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</si>
  <si>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</si>
  <si>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</si>
  <si>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</si>
  <si>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</si>
  <si>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</si>
  <si>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</si>
  <si>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</si>
  <si>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</si>
  <si>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</si>
  <si>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</si>
  <si>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</si>
  <si>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</si>
  <si>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</si>
  <si>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</si>
  <si>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</si>
  <si>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</si>
  <si>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</si>
  <si>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</si>
  <si>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</si>
  <si>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</si>
  <si>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</si>
  <si>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</si>
  <si>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</si>
  <si>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</si>
  <si>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</si>
  <si>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</si>
  <si>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</si>
  <si>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</si>
  <si>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</si>
  <si>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</si>
  <si>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</si>
  <si>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</si>
  <si>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</si>
  <si>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</si>
  <si>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</si>
  <si>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</si>
  <si>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</si>
  <si>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</si>
  <si>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</si>
  <si>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</si>
  <si>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</si>
  <si>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</si>
  <si>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</si>
  <si>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</si>
  <si>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</si>
  <si>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</si>
  <si>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</si>
  <si>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</si>
  <si>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</si>
  <si>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</si>
  <si>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</si>
  <si>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</si>
  <si>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</si>
  <si>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</si>
  <si>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</si>
  <si>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</si>
  <si>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</si>
  <si>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</si>
  <si>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</si>
  <si>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</si>
  <si>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</si>
  <si>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</si>
  <si>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</si>
  <si>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</si>
  <si>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</si>
  <si>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</si>
  <si>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</si>
  <si>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</si>
  <si>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</si>
  <si>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</si>
  <si>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</si>
  <si>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</si>
  <si>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</si>
  <si>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</si>
  <si>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</si>
  <si>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</si>
  <si>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</si>
  <si>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</si>
  <si>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</si>
  <si>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</si>
  <si>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</si>
  <si>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</si>
  <si>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</si>
  <si>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</si>
  <si>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</si>
  <si>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</si>
  <si>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</si>
  <si>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</si>
  <si>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</si>
  <si>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</si>
  <si>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</si>
  <si>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</si>
  <si>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</si>
  <si>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</si>
  <si>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</si>
  <si>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</si>
  <si>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</si>
  <si>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</si>
  <si>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</si>
  <si>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</si>
  <si>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</si>
  <si>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</si>
  <si>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</si>
  <si>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</si>
  <si>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</si>
  <si>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</si>
  <si>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</si>
  <si>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</si>
  <si>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</si>
  <si>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</si>
  <si>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</si>
  <si>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</si>
  <si>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</si>
  <si>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</si>
  <si>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</si>
  <si>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</si>
  <si>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</si>
  <si>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</si>
  <si>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</si>
  <si>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</si>
  <si>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</si>
  <si>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</si>
  <si>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</si>
  <si>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</si>
  <si>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</si>
  <si>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</si>
  <si>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</si>
  <si>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</si>
  <si>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</si>
  <si>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</si>
  <si>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</si>
  <si>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</si>
  <si>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</si>
  <si>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</si>
  <si>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</si>
  <si>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</si>
  <si>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</si>
  <si>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</si>
  <si>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</si>
  <si>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</si>
  <si>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</si>
  <si>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</si>
  <si>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</si>
  <si>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</si>
  <si>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</si>
  <si>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</si>
  <si>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</si>
  <si>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</si>
  <si>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</si>
  <si>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</si>
  <si>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</si>
  <si>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</si>
  <si>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</si>
  <si>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</si>
  <si>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</si>
  <si>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</si>
  <si>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</si>
  <si>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</si>
  <si>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</si>
  <si>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</si>
  <si>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</si>
  <si>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</si>
  <si>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</si>
  <si>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</si>
  <si>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</si>
  <si>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</si>
  <si>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</si>
  <si>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</si>
  <si>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</si>
  <si>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</si>
  <si>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</si>
  <si>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</si>
  <si>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</si>
  <si>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</si>
  <si>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</si>
  <si>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</si>
  <si>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</si>
  <si>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</si>
  <si>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</si>
  <si>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</si>
  <si>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</si>
  <si>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</si>
  <si>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</si>
  <si>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</si>
  <si>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</si>
  <si>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</si>
  <si>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</si>
  <si>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</si>
  <si>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</si>
  <si>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</si>
  <si>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</si>
  <si>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</si>
  <si>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</si>
  <si>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</si>
  <si>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</si>
  <si>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</si>
  <si>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</si>
  <si>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</si>
  <si>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</si>
  <si>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</si>
  <si>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</si>
  <si>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</si>
  <si>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</si>
  <si>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</si>
  <si>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</si>
  <si>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</si>
  <si>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</si>
  <si>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</si>
  <si>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</si>
  <si>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</si>
  <si>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</si>
  <si>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</si>
  <si>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</si>
  <si>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</si>
  <si>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</si>
  <si>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</si>
  <si>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</si>
  <si>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</si>
  <si>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</si>
  <si>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</si>
  <si>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</si>
  <si>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</si>
  <si>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</si>
  <si>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</si>
  <si>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</si>
  <si>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</si>
  <si>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</si>
  <si>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</si>
  <si>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</si>
  <si>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</si>
  <si>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</si>
  <si>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</si>
  <si>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</si>
  <si>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</si>
  <si>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</si>
  <si>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</si>
  <si>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</si>
  <si>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</si>
  <si>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</si>
  <si>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</si>
  <si>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</si>
  <si>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</si>
  <si>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</si>
  <si>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</si>
  <si>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</si>
  <si>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</si>
  <si>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</si>
  <si>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</si>
  <si>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</si>
  <si>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</si>
  <si>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</si>
  <si>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</si>
  <si>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</si>
  <si>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</si>
  <si>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</si>
  <si>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</si>
  <si>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</si>
  <si>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</si>
  <si>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</si>
  <si>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</si>
  <si>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</si>
  <si>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</si>
  <si>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</si>
  <si>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</si>
  <si>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</si>
  <si>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</si>
  <si>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</si>
  <si>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</si>
  <si>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</si>
  <si>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</si>
  <si>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</si>
  <si>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</si>
  <si>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</si>
  <si>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</si>
  <si>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</si>
  <si>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</si>
  <si>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</si>
  <si>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</si>
  <si>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</si>
  <si>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</si>
  <si>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</si>
  <si>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</si>
  <si>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</si>
  <si>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</si>
  <si>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</si>
  <si>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</si>
  <si>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</si>
  <si>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</si>
  <si>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</si>
  <si>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</si>
  <si>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</si>
  <si>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</si>
  <si>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</si>
  <si>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</si>
  <si>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</si>
  <si>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</si>
  <si>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</si>
  <si>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</si>
  <si>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</si>
  <si>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</si>
  <si>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</si>
  <si>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</si>
  <si>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</si>
  <si>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</si>
  <si>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</si>
  <si>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</si>
  <si>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</si>
  <si>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</si>
  <si>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</si>
  <si>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</si>
  <si>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</si>
  <si>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</si>
  <si>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</si>
  <si>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</si>
  <si>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</si>
  <si>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</si>
  <si>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</si>
  <si>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</si>
  <si>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</si>
  <si>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</si>
  <si>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</si>
  <si>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</si>
  <si>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</si>
  <si>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</si>
  <si>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</si>
  <si>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</si>
  <si>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</si>
  <si>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</si>
  <si>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</si>
  <si>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</si>
  <si>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</si>
  <si>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</si>
  <si>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</si>
  <si>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</si>
  <si>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</si>
  <si>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</si>
  <si>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</si>
  <si>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</si>
  <si>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</si>
  <si>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</si>
  <si>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</si>
  <si>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</si>
  <si>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</si>
  <si>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</si>
  <si>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</si>
  <si>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</si>
  <si>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</si>
  <si>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</si>
  <si>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</si>
  <si>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</si>
  <si>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</si>
  <si>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</si>
  <si>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</si>
  <si>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</si>
  <si>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</si>
  <si>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</si>
  <si>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</si>
  <si>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</si>
  <si>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</si>
  <si>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</si>
  <si>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</si>
  <si>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</si>
  <si>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</si>
  <si>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</si>
  <si>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</si>
  <si>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</si>
  <si>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</si>
  <si>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</si>
  <si>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</si>
  <si>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</si>
  <si>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</si>
  <si>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</si>
  <si>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</si>
  <si>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</si>
  <si>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</si>
  <si>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</si>
  <si>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</si>
  <si>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</si>
  <si>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</si>
  <si>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</si>
  <si>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</si>
  <si>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</si>
  <si>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</si>
  <si>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</si>
  <si>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</si>
  <si>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</si>
  <si>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</si>
  <si>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</si>
  <si>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</si>
  <si>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</si>
  <si>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</si>
  <si>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</si>
  <si>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</si>
  <si>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</si>
  <si>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</si>
  <si>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</si>
  <si>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</si>
  <si>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</si>
  <si>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</si>
  <si>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</si>
  <si>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</si>
  <si>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</si>
  <si>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</si>
  <si>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</si>
  <si>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</si>
  <si>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</si>
  <si>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</si>
  <si>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</si>
  <si>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</si>
  <si>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</si>
  <si>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</si>
  <si>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</si>
  <si>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</si>
  <si>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</si>
  <si>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</si>
  <si>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</si>
  <si>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</si>
  <si>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</si>
  <si>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</si>
  <si>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</si>
  <si>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</si>
  <si>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</si>
  <si>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</si>
  <si>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</si>
  <si>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</si>
  <si>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</si>
  <si>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</si>
  <si>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</si>
  <si>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</si>
  <si>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</si>
  <si>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</si>
  <si>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</si>
  <si>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</si>
  <si>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</si>
  <si>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</si>
  <si>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</si>
  <si>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</si>
  <si>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</si>
  <si>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</si>
  <si>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</si>
  <si>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</si>
  <si>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</si>
  <si>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</si>
  <si>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</si>
  <si>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</si>
  <si>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</si>
  <si>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</si>
  <si>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</si>
  <si>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</si>
  <si>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</si>
  <si>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</si>
  <si>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</si>
  <si>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</si>
  <si>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</si>
  <si>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</si>
  <si>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</si>
  <si>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</si>
  <si>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</si>
  <si>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</si>
  <si>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</si>
  <si>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</si>
  <si>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</si>
  <si>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</si>
  <si>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</si>
  <si>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</si>
  <si>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</si>
  <si>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</si>
  <si>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</si>
  <si>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</si>
  <si>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</si>
  <si>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</si>
  <si>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</si>
  <si>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</si>
  <si>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</si>
  <si>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</si>
  <si>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</si>
  <si>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</si>
  <si>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</si>
  <si>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</si>
  <si>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</si>
  <si>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</si>
  <si>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</si>
  <si>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</si>
  <si>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</si>
  <si>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</si>
  <si>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</si>
  <si>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</si>
  <si>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</si>
  <si>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</si>
  <si>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</si>
  <si>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</si>
  <si>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</si>
  <si>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</si>
  <si>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</si>
  <si>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</si>
  <si>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</si>
  <si>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</si>
  <si>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</si>
  <si>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</si>
  <si>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</si>
  <si>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</si>
  <si>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</si>
  <si>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</si>
  <si>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</si>
  <si>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</si>
  <si>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</si>
  <si>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</si>
  <si>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</si>
  <si>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</si>
  <si>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</si>
  <si>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</si>
  <si>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</si>
  <si>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</si>
  <si>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</si>
  <si>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</si>
  <si>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</si>
  <si>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</si>
  <si>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</si>
  <si>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</si>
  <si>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</si>
  <si>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</si>
  <si>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</si>
  <si>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</si>
  <si>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</si>
  <si>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</si>
  <si>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</si>
  <si>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</si>
  <si>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</si>
  <si>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</si>
  <si>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</si>
  <si>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</si>
  <si>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</si>
  <si>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</si>
  <si>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</si>
  <si>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</si>
  <si>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</si>
  <si>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</si>
  <si>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</si>
  <si>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</si>
  <si>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</si>
  <si>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</si>
  <si>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</si>
  <si>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</si>
  <si>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</si>
  <si>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</si>
  <si>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</si>
  <si>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</si>
  <si>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</si>
  <si>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</si>
  <si>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</si>
  <si>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</si>
  <si>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</si>
  <si>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</si>
  <si>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</si>
  <si>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</si>
  <si>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</si>
  <si>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</si>
  <si>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</si>
  <si>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</si>
  <si>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</si>
  <si>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</si>
  <si>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</si>
  <si>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</si>
  <si>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</si>
  <si>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</si>
  <si>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</si>
  <si>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</si>
  <si>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</si>
  <si>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</si>
  <si>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</si>
  <si>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</si>
  <si>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</si>
  <si>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</si>
  <si>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</si>
  <si>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</si>
  <si>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</si>
  <si>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</si>
  <si>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</si>
  <si>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</si>
  <si>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</si>
  <si>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</si>
  <si>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</si>
  <si>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</si>
  <si>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</si>
  <si>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</si>
  <si>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</si>
  <si>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</si>
  <si>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</si>
  <si>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</si>
  <si>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</si>
  <si>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</si>
  <si>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</si>
  <si>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</si>
  <si>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</si>
  <si>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</si>
  <si>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</si>
  <si>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</si>
  <si>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</si>
  <si>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</si>
  <si>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</si>
  <si>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</si>
  <si>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</si>
  <si>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</si>
  <si>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</si>
  <si>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</si>
  <si>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</si>
  <si>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</si>
  <si>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</si>
  <si>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</si>
  <si>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</si>
  <si>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</si>
  <si>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</si>
  <si>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</si>
  <si>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</si>
  <si>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</si>
  <si>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</si>
  <si>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</si>
  <si>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</si>
  <si>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</si>
  <si>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</si>
  <si>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</si>
  <si>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</si>
  <si>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</si>
  <si>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</si>
  <si>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</si>
  <si>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</si>
  <si>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</si>
  <si>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</si>
  <si>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</si>
  <si>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</si>
  <si>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</si>
  <si>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</si>
  <si>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</si>
  <si>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</si>
  <si>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</si>
  <si>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</si>
  <si>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</si>
  <si>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</si>
  <si>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</si>
  <si>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</si>
  <si>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</si>
  <si>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</si>
  <si>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</si>
  <si>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</si>
  <si>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</si>
  <si>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</si>
  <si>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</si>
  <si>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</si>
  <si>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</si>
  <si>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</si>
  <si>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</si>
  <si>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</si>
  <si>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</si>
  <si>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</si>
  <si>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</si>
  <si>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</si>
  <si>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</si>
  <si>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</si>
  <si>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</si>
  <si>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</si>
  <si>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</si>
  <si>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</si>
  <si>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</si>
  <si>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</si>
  <si>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</si>
  <si>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</si>
  <si>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</si>
  <si>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</si>
  <si>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</si>
  <si>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</si>
  <si>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</si>
  <si>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</si>
  <si>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</si>
  <si>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</si>
  <si>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</si>
  <si>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</si>
  <si>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</si>
  <si>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</si>
  <si>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</si>
  <si>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</si>
  <si>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</si>
  <si>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</si>
  <si>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</si>
  <si>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</si>
  <si>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</si>
  <si>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</si>
  <si>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</si>
  <si>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</si>
  <si>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</si>
  <si>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</si>
  <si>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</si>
  <si>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</si>
  <si>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</si>
  <si>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</si>
  <si>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</si>
  <si>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</si>
  <si>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</si>
  <si>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</si>
  <si>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</si>
  <si>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</si>
  <si>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</si>
  <si>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</si>
  <si>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</si>
  <si>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</si>
  <si>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</si>
  <si>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</si>
  <si>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</si>
  <si>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</si>
  <si>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</si>
  <si>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</si>
  <si>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</si>
  <si>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</si>
  <si>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</si>
  <si>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</si>
  <si>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</si>
  <si>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</si>
  <si>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</si>
  <si>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</si>
  <si>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</si>
  <si>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</si>
  <si>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</si>
  <si>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</si>
  <si>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</si>
  <si>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</si>
  <si>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</si>
  <si>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</si>
  <si>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</si>
  <si>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</si>
  <si>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</si>
  <si>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</si>
  <si>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</si>
  <si>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</si>
  <si>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</si>
  <si>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</si>
  <si>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</si>
  <si>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</si>
  <si>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</si>
  <si>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</si>
  <si>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</si>
  <si>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</si>
  <si>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</si>
  <si>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</si>
  <si>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</si>
  <si>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</si>
  <si>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</si>
  <si>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</si>
  <si>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</si>
  <si>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</si>
  <si>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</si>
  <si>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</si>
  <si>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</si>
  <si>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</si>
  <si>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</si>
  <si>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</si>
  <si>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</si>
  <si>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</si>
  <si>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</si>
  <si>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</si>
  <si>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</si>
  <si>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</si>
  <si>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</si>
  <si>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</si>
  <si>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</si>
  <si>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</si>
  <si>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</si>
  <si>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</si>
  <si>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</si>
  <si>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</si>
  <si>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</si>
  <si>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</si>
  <si>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</si>
  <si>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</si>
  <si>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</si>
  <si>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</si>
  <si>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</si>
  <si>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</si>
  <si>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</si>
  <si>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</si>
  <si>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</si>
  <si>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</si>
  <si>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</si>
  <si>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</si>
  <si>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</si>
  <si>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</si>
  <si>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</si>
  <si>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</si>
  <si>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</si>
  <si>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</si>
  <si>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</si>
  <si>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</si>
  <si>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</si>
  <si>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</si>
  <si>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</si>
  <si>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</si>
  <si>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</si>
  <si>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</si>
  <si>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</si>
  <si>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</si>
  <si>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</si>
  <si>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</si>
  <si>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</si>
  <si>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</si>
  <si>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</si>
  <si>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</si>
  <si>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</si>
  <si>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</si>
  <si>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</si>
  <si>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</si>
  <si>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</si>
  <si>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</si>
  <si>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</si>
  <si>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</si>
  <si>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</si>
  <si>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</si>
  <si>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</si>
  <si>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</si>
  <si>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</si>
  <si>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</si>
  <si>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</si>
  <si>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</si>
  <si>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</si>
  <si>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</si>
  <si>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</si>
  <si>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</si>
  <si>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</si>
  <si>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</si>
  <si>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</si>
  <si>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</si>
  <si>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</si>
  <si>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</si>
  <si>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</si>
  <si>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</si>
  <si>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</si>
  <si>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</si>
  <si>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</si>
  <si>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</si>
  <si>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</si>
  <si>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</si>
  <si>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</si>
  <si>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</si>
  <si>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</si>
  <si>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</si>
  <si>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</si>
  <si>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</si>
  <si>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</si>
  <si>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</si>
  <si>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</si>
  <si>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</si>
  <si>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</si>
  <si>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</si>
  <si>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</si>
  <si>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</si>
  <si>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</si>
  <si>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</si>
  <si>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</si>
  <si>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</si>
  <si>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</si>
  <si>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</si>
  <si>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</si>
  <si>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</si>
  <si>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</si>
  <si>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</si>
  <si>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</si>
  <si>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</si>
  <si>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</si>
  <si>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</si>
  <si>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</si>
  <si>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</si>
  <si>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</si>
  <si>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</si>
  <si>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</si>
  <si>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</si>
  <si>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</si>
  <si>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</si>
  <si>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</si>
  <si>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</si>
  <si>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</si>
  <si>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</si>
  <si>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</si>
  <si>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</si>
  <si>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</si>
  <si>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</si>
  <si>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</si>
  <si>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</si>
  <si>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</si>
  <si>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</si>
  <si>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</si>
  <si>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</si>
  <si>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</si>
  <si>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</si>
  <si>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</si>
  <si>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</si>
  <si>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</si>
  <si>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</si>
  <si>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</si>
  <si>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</si>
  <si>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</si>
  <si>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</si>
  <si>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</si>
  <si>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</si>
  <si>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</si>
  <si>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</si>
  <si>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</si>
  <si>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</si>
  <si>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</si>
  <si>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</si>
  <si>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</si>
  <si>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</si>
  <si>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</si>
  <si>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</si>
  <si>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</si>
  <si>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</si>
  <si>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</si>
  <si>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</si>
  <si>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</si>
  <si>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</si>
  <si>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</si>
  <si>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</si>
  <si>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</si>
  <si>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</si>
  <si>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</si>
  <si>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</si>
  <si>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</si>
  <si>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</si>
  <si>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</si>
  <si>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</si>
  <si>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</si>
  <si>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</si>
  <si>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</si>
  <si>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</si>
  <si>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</si>
  <si>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</si>
  <si>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</si>
  <si>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</si>
  <si>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</si>
  <si>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</si>
  <si>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</si>
  <si>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</si>
  <si>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</si>
  <si>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</si>
  <si>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</si>
  <si>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</si>
  <si>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</si>
  <si>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</si>
  <si>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</si>
  <si>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</si>
  <si>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</si>
  <si>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</si>
  <si>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</si>
  <si>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</si>
  <si>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</si>
  <si>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</si>
  <si>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</si>
  <si>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</si>
  <si>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</si>
  <si>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</si>
  <si>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</si>
  <si>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</si>
  <si>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</si>
  <si>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</si>
  <si>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</si>
  <si>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</si>
  <si>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</si>
  <si>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</si>
  <si>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</si>
  <si>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</si>
  <si>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</si>
  <si>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</si>
  <si>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</si>
  <si>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</si>
  <si>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</si>
  <si>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</si>
  <si>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</si>
  <si>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</si>
  <si>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</si>
  <si>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</si>
  <si>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</si>
  <si>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</si>
  <si>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</si>
  <si>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</si>
  <si>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</si>
  <si>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</si>
  <si>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</si>
  <si>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</si>
  <si>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</si>
  <si>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</si>
  <si>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</si>
  <si>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</si>
  <si>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</si>
  <si>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</si>
  <si>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</si>
  <si>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</si>
  <si>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</si>
  <si>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</si>
  <si>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</si>
  <si>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</si>
  <si>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</si>
  <si>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</si>
  <si>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</si>
  <si>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</si>
  <si>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</si>
  <si>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</si>
  <si>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</si>
  <si>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</si>
  <si>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</si>
  <si>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</si>
  <si>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</si>
  <si>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</si>
  <si>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</si>
  <si>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</si>
  <si>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</si>
  <si>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</si>
  <si>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</si>
  <si>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</si>
  <si>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</si>
  <si>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</si>
  <si>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</si>
  <si>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</si>
  <si>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</si>
  <si>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</si>
  <si>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</si>
  <si>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</si>
  <si>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</si>
  <si>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</si>
  <si>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</si>
  <si>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</si>
  <si>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</si>
  <si>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</si>
  <si>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</si>
  <si>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</si>
  <si>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</si>
  <si>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</si>
  <si>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</si>
  <si>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</si>
  <si>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</si>
  <si>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</si>
  <si>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</si>
  <si>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</si>
  <si>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</si>
  <si>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</si>
  <si>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</si>
  <si>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</si>
  <si>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</si>
  <si>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</si>
  <si>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</si>
  <si>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</si>
  <si>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</si>
  <si>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</si>
  <si>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</si>
  <si>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</si>
  <si>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</si>
  <si>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</si>
  <si>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</si>
  <si>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</si>
  <si>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</si>
  <si>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</si>
  <si>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</si>
  <si>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</si>
  <si>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</si>
  <si>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</si>
  <si>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</si>
  <si>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</si>
  <si>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</si>
  <si>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</si>
  <si>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</si>
  <si>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</si>
  <si>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</si>
  <si>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</si>
  <si>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</si>
  <si>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</si>
  <si>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</si>
  <si>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</si>
  <si>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</si>
  <si>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</si>
  <si>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</si>
  <si>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</si>
  <si>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</si>
  <si>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</si>
  <si>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</si>
  <si>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</si>
  <si>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</si>
  <si>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</si>
  <si>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</si>
  <si>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</si>
  <si>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</si>
  <si>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</si>
  <si>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</si>
  <si>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</si>
  <si>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</si>
  <si>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</si>
  <si>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</si>
  <si>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</si>
  <si>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</si>
  <si>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</si>
  <si>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</si>
  <si>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</si>
  <si>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</si>
  <si>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</si>
  <si>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</si>
  <si>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</si>
  <si>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</si>
  <si>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</si>
  <si>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</si>
  <si>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</si>
  <si>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</si>
  <si>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</si>
  <si>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</si>
  <si>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</si>
  <si>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</si>
  <si>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</si>
  <si>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</si>
  <si>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</si>
  <si>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</si>
  <si>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</si>
  <si>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</si>
  <si>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</si>
  <si>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</si>
  <si>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</si>
  <si>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</si>
  <si>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</si>
  <si>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</si>
  <si>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</si>
  <si>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</si>
  <si>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</si>
  <si>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</si>
  <si>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</si>
  <si>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</si>
  <si>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</si>
  <si>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</si>
  <si>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</si>
  <si>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</si>
  <si>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</si>
  <si>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</si>
  <si>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</si>
  <si>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</si>
  <si>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</si>
  <si>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</si>
  <si>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</si>
  <si>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</si>
  <si>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</si>
  <si>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</si>
  <si>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</si>
  <si>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</si>
  <si>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</si>
  <si>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</si>
  <si>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</si>
  <si>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</si>
  <si>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</si>
  <si>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</si>
  <si>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</si>
  <si>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</si>
  <si>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</si>
  <si>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</si>
  <si>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</si>
  <si>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</si>
  <si>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</si>
  <si>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</si>
  <si>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</si>
  <si>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</si>
  <si>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</si>
  <si>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</si>
  <si>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</si>
  <si>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</si>
  <si>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</si>
  <si>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</si>
  <si>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</si>
  <si>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</si>
  <si>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</si>
  <si>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</si>
  <si>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</si>
  <si>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</si>
  <si>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</si>
  <si>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</si>
  <si>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</si>
  <si>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</si>
  <si>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</si>
  <si>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</si>
  <si>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</si>
  <si>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</si>
  <si>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</si>
  <si>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</si>
  <si>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</si>
  <si>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</si>
  <si>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</si>
  <si>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</si>
  <si>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</si>
  <si>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</si>
  <si>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</si>
  <si>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</si>
  <si>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</si>
  <si>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</si>
  <si>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</si>
  <si>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</si>
  <si>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</si>
  <si>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</si>
  <si>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</si>
  <si>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</si>
  <si>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</si>
  <si>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</si>
  <si>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</si>
  <si>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</si>
  <si>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</si>
  <si>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</si>
  <si>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</si>
  <si>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</si>
  <si>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</si>
  <si>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</si>
  <si>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</si>
  <si>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</si>
  <si>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</si>
  <si>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</si>
  <si>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</si>
  <si>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</si>
  <si>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</si>
  <si>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</si>
  <si>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</si>
  <si>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</si>
  <si>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</si>
  <si>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</si>
  <si>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</si>
  <si>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</si>
  <si>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</si>
  <si>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</si>
  <si>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</si>
  <si>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</si>
  <si>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</si>
  <si>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</si>
  <si>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</si>
  <si>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</si>
  <si>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</si>
  <si>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</si>
  <si>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</si>
  <si>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</si>
  <si>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</si>
  <si>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</si>
  <si>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</si>
  <si>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</si>
  <si>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</si>
  <si>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</si>
  <si>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</si>
  <si>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</si>
  <si>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</si>
  <si>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</si>
  <si>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</si>
  <si>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</si>
  <si>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</si>
  <si>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</si>
  <si>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</si>
  <si>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</si>
  <si>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</si>
  <si>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</si>
  <si>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</si>
  <si>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</si>
  <si>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</si>
  <si>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</si>
  <si>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</si>
  <si>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</si>
  <si>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</si>
  <si>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</si>
  <si>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</si>
  <si>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</si>
  <si>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</si>
  <si>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</si>
  <si>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</si>
  <si>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</si>
  <si>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</si>
  <si>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</si>
  <si>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</si>
  <si>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</si>
  <si>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</si>
  <si>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</si>
  <si>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</si>
  <si>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</si>
  <si>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</si>
  <si>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</si>
  <si>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</si>
  <si>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</si>
  <si>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</si>
  <si>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</si>
  <si>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</si>
  <si>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</si>
  <si>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</si>
  <si>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</si>
  <si>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</si>
  <si>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</si>
  <si>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</si>
  <si>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</si>
  <si>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</si>
  <si>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</si>
  <si>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</si>
  <si>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</si>
  <si>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</si>
  <si>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</si>
  <si>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</si>
  <si>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</si>
  <si>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</si>
  <si>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</si>
  <si>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</si>
  <si>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</si>
  <si>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</si>
  <si>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</si>
  <si>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</si>
  <si>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</si>
  <si>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</si>
  <si>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</si>
  <si>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</si>
  <si>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</si>
  <si>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</si>
  <si>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</si>
  <si>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</si>
  <si>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</si>
  <si>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</si>
  <si>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</si>
  <si>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</si>
  <si>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</si>
  <si>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</si>
  <si>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</si>
  <si>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</si>
  <si>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</si>
  <si>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</si>
  <si>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</si>
  <si>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</si>
  <si>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</si>
  <si>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</si>
  <si>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</si>
  <si>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</si>
  <si>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</si>
  <si>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</si>
  <si>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</si>
  <si>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</si>
  <si>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</si>
  <si>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</si>
  <si>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</si>
  <si>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</si>
  <si>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</si>
  <si>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</si>
  <si>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</si>
  <si>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</si>
  <si>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</si>
  <si>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</si>
  <si>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</si>
  <si>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</si>
  <si>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</si>
  <si>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</si>
  <si>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</si>
  <si>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</si>
  <si>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</si>
  <si>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</si>
  <si>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</si>
  <si>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</si>
  <si>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</si>
  <si>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</si>
  <si>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</si>
  <si>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</si>
  <si>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</si>
  <si>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</si>
  <si>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</si>
  <si>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</si>
  <si>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</si>
  <si>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</si>
  <si>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</si>
  <si>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</si>
  <si>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</si>
  <si>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</si>
  <si>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</si>
  <si>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</si>
  <si>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</si>
  <si>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</si>
  <si>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</si>
  <si>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</si>
  <si>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</si>
  <si>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</si>
  <si>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</si>
  <si>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</si>
  <si>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</si>
  <si>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</si>
  <si>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</si>
  <si>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</si>
  <si>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</si>
  <si>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</si>
  <si>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</si>
  <si>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</si>
  <si>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</si>
  <si>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</si>
  <si>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</si>
  <si>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</si>
  <si>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</si>
  <si>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</si>
  <si>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</si>
  <si>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</si>
  <si>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</si>
  <si>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</si>
  <si>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</si>
  <si>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</si>
  <si>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</si>
  <si>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</si>
  <si>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</si>
  <si>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</si>
  <si>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</si>
  <si>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</si>
  <si>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</si>
  <si>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</si>
  <si>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</si>
  <si>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</si>
  <si>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</si>
  <si>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</si>
  <si>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</si>
  <si>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</si>
  <si>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</si>
  <si>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</si>
  <si>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</si>
  <si>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</si>
  <si>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</si>
  <si>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</si>
  <si>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</si>
  <si>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</si>
  <si>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</si>
  <si>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</si>
  <si>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</si>
  <si>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</si>
  <si>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</si>
  <si>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</si>
  <si>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</si>
  <si>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</si>
  <si>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</si>
  <si>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</si>
  <si>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</si>
  <si>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</si>
  <si>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</si>
  <si>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</si>
  <si>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</si>
  <si>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</si>
  <si>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</si>
  <si>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</si>
  <si>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</si>
  <si>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</si>
  <si>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</si>
  <si>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</si>
  <si>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</si>
  <si>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</si>
  <si>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</si>
  <si>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</si>
  <si>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</si>
  <si>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</si>
  <si>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</si>
  <si>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</si>
  <si>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</si>
  <si>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</si>
  <si>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</si>
  <si>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</si>
  <si>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</si>
  <si>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</si>
  <si>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</si>
  <si>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</si>
  <si>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</si>
  <si>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</si>
  <si>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</si>
  <si>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</si>
  <si>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</si>
  <si>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</si>
  <si>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</si>
  <si>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</si>
  <si>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</si>
  <si>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</si>
  <si>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</si>
  <si>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</si>
  <si>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</si>
  <si>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</si>
  <si>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</si>
  <si>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</si>
  <si>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</si>
  <si>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</si>
  <si>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</si>
  <si>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</si>
  <si>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</si>
  <si>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</si>
  <si>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</si>
  <si>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</si>
  <si>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</si>
  <si>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</si>
  <si>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</si>
  <si>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</si>
  <si>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</si>
  <si>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</si>
  <si>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</si>
  <si>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</si>
  <si>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</si>
  <si>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</si>
  <si>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</si>
  <si>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</si>
  <si>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</si>
  <si>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</si>
  <si>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</si>
  <si>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</si>
  <si>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</si>
  <si>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</si>
  <si>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</si>
  <si>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</si>
  <si>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</si>
  <si>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</si>
  <si>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</si>
  <si>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</si>
  <si>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</si>
  <si>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</si>
  <si>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</si>
  <si>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</si>
  <si>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</si>
  <si>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</si>
  <si>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</si>
  <si>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</si>
  <si>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</si>
  <si>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</si>
  <si>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</si>
  <si>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</si>
  <si>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</si>
  <si>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</si>
  <si>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</si>
  <si>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</si>
  <si>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</si>
  <si>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</si>
  <si>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</si>
  <si>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</si>
  <si>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</si>
  <si>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</si>
  <si>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</si>
  <si>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</si>
  <si>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</si>
  <si>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</si>
  <si>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</si>
  <si>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</si>
  <si>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</si>
  <si>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</si>
  <si>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</si>
  <si>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</si>
  <si>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</si>
  <si>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</si>
  <si>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</si>
  <si>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</si>
  <si>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</si>
  <si>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</si>
  <si>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</si>
  <si>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</si>
  <si>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</si>
  <si>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</si>
  <si>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</si>
  <si>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</si>
  <si>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</si>
  <si>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</si>
  <si>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</si>
  <si>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</si>
  <si>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</si>
  <si>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</si>
  <si>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</si>
  <si>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</si>
  <si>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</si>
  <si>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</si>
  <si>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</si>
  <si>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</si>
  <si>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</si>
  <si>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</si>
  <si>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</si>
  <si>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</si>
  <si>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</si>
  <si>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</si>
  <si>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</si>
  <si>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</si>
  <si>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</si>
  <si>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</si>
  <si>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</si>
  <si>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</si>
  <si>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</si>
  <si>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</si>
  <si>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</si>
  <si>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</si>
  <si>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</si>
  <si>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</si>
  <si>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</si>
  <si>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</si>
  <si>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</si>
  <si>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</si>
  <si>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</si>
  <si>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</si>
  <si>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</si>
  <si>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</si>
  <si>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</si>
  <si>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</si>
  <si>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</si>
  <si>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</si>
  <si>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</si>
  <si>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</si>
  <si>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</si>
  <si>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</si>
  <si>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</si>
  <si>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</si>
  <si>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</si>
  <si>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</si>
  <si>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</si>
  <si>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</si>
  <si>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</si>
  <si>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</si>
  <si>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</si>
  <si>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</si>
  <si>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</si>
  <si>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</si>
  <si>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</si>
  <si>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</si>
  <si>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</si>
  <si>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</si>
  <si>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</si>
  <si>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</si>
  <si>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</si>
  <si>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</si>
  <si>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</si>
  <si>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</si>
  <si>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</si>
  <si>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</si>
  <si>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</si>
  <si>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</si>
  <si>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</si>
  <si>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</si>
  <si>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</si>
  <si>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</si>
  <si>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</si>
  <si>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</si>
  <si>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</si>
  <si>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</si>
  <si>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</si>
  <si>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</si>
  <si>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</si>
  <si>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</si>
  <si>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</si>
  <si>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</si>
  <si>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</si>
  <si>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</si>
  <si>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</si>
  <si>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</si>
  <si>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</si>
  <si>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</si>
  <si>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</si>
  <si>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</si>
  <si>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</si>
  <si>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</si>
  <si>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</si>
  <si>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</si>
  <si>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</si>
  <si>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</si>
  <si>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</si>
  <si>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</si>
  <si>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</si>
  <si>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</si>
  <si>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</si>
  <si>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</si>
  <si>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</si>
  <si>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</si>
  <si>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</si>
  <si>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</si>
  <si>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</si>
  <si>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</si>
  <si>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</si>
  <si>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</si>
  <si>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</si>
  <si>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</si>
  <si>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</si>
  <si>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</si>
  <si>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</si>
  <si>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</si>
  <si>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</si>
  <si>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</si>
  <si>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</si>
  <si>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</si>
  <si>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</si>
  <si>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</si>
  <si>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</si>
  <si>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</si>
  <si>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</si>
  <si>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</si>
  <si>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</si>
  <si>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</si>
  <si>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</si>
  <si>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</si>
  <si>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</si>
  <si>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</si>
  <si>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</si>
  <si>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</si>
  <si>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</si>
  <si>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</si>
  <si>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</si>
  <si>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</si>
  <si>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</si>
  <si>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</si>
  <si>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</si>
  <si>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</si>
  <si>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</si>
  <si>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</si>
  <si>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</si>
  <si>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</si>
  <si>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</si>
  <si>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</si>
  <si>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</si>
  <si>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</si>
  <si>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</si>
  <si>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</si>
  <si>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</si>
  <si>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</si>
  <si>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</si>
  <si>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</si>
  <si>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</si>
  <si>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</si>
  <si>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</si>
  <si>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</si>
  <si>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</si>
  <si>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</si>
  <si>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</si>
  <si>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</si>
  <si>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</si>
  <si>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</si>
  <si>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</si>
  <si>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</si>
  <si>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</si>
  <si>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</si>
  <si>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</si>
  <si>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</si>
  <si>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</si>
  <si>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</si>
  <si>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</si>
  <si>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</si>
  <si>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</si>
  <si>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</si>
  <si>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</si>
  <si>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</si>
  <si>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</si>
  <si>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</si>
  <si>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</si>
  <si>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</si>
  <si>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</si>
  <si>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</si>
  <si>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</si>
  <si>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</si>
  <si>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</si>
  <si>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</si>
  <si>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</si>
  <si>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</si>
  <si>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</si>
  <si>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</si>
  <si>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</si>
  <si>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</si>
  <si>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</si>
  <si>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</si>
  <si>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</si>
  <si>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</si>
  <si>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</si>
  <si>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</si>
  <si>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</si>
  <si>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</si>
  <si>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</si>
  <si>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</si>
  <si>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</si>
  <si>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</si>
  <si>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</si>
  <si>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</si>
  <si>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</si>
  <si>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</si>
  <si>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</si>
  <si>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</si>
  <si>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</si>
  <si>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</si>
  <si>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</si>
  <si>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</si>
  <si>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</si>
  <si>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</si>
  <si>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</si>
  <si>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</si>
  <si>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</si>
  <si>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</si>
  <si>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</si>
  <si>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</si>
  <si>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</si>
  <si>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</si>
  <si>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</si>
  <si>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</si>
  <si>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</si>
  <si>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</si>
  <si>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</si>
  <si>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</si>
  <si>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</si>
  <si>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</si>
  <si>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</si>
  <si>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</si>
  <si>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</si>
  <si>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</si>
  <si>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</si>
  <si>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</si>
  <si>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</si>
  <si>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</si>
  <si>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</si>
  <si>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</si>
  <si>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</si>
  <si>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</si>
  <si>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</si>
  <si>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</si>
  <si>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</si>
  <si>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</si>
  <si>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</si>
  <si>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</si>
  <si>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</si>
  <si>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</si>
  <si>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</si>
  <si>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</si>
  <si>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</si>
  <si>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</si>
  <si>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</si>
  <si>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</si>
  <si>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</si>
  <si>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</si>
  <si>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</si>
  <si>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</si>
  <si>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</si>
  <si>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</si>
  <si>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</si>
  <si>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</si>
  <si>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</si>
  <si>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</si>
  <si>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</si>
  <si>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</si>
  <si>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</si>
  <si>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</si>
  <si>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</si>
  <si>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</si>
  <si>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</si>
  <si>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</si>
  <si>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</si>
  <si>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</si>
  <si>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</si>
  <si>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</si>
  <si>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</si>
  <si>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</si>
  <si>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</si>
  <si>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</si>
  <si>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</si>
  <si>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</si>
  <si>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</si>
  <si>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</si>
  <si>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</si>
  <si>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</si>
  <si>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</si>
  <si>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</si>
  <si>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</si>
  <si>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</si>
  <si>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</si>
  <si>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</si>
  <si>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</si>
  <si>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</si>
  <si>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</si>
  <si>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</si>
  <si>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</si>
  <si>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</si>
  <si>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</si>
  <si>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</si>
  <si>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</si>
  <si>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</si>
  <si>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</si>
  <si>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</si>
  <si>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</si>
  <si>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</si>
  <si>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</si>
  <si>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</si>
  <si>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</si>
  <si>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</si>
  <si>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</si>
  <si>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</si>
  <si>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</si>
  <si>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</si>
  <si>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</si>
  <si>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</si>
  <si>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</si>
  <si>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</si>
  <si>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</si>
  <si>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</si>
  <si>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</si>
  <si>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</si>
  <si>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</si>
  <si>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</si>
  <si>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</si>
  <si>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</si>
  <si>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</si>
  <si>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</si>
  <si>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</si>
  <si>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</si>
  <si>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</si>
  <si>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</si>
  <si>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</si>
  <si>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</si>
  <si>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</si>
  <si>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</si>
  <si>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</si>
  <si>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</si>
  <si>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</si>
  <si>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</si>
  <si>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</si>
  <si>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</si>
  <si>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</si>
  <si>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</si>
  <si>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</si>
  <si>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</si>
  <si>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</si>
  <si>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</si>
  <si>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</si>
  <si>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</si>
  <si>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</si>
  <si>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</si>
  <si>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</si>
  <si>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</si>
  <si>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</si>
  <si>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</si>
  <si>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</si>
  <si>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</si>
  <si>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</si>
  <si>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</si>
  <si>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</si>
  <si>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</si>
  <si>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</si>
  <si>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</si>
  <si>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</si>
  <si>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</si>
  <si>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</si>
  <si>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</si>
  <si>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</si>
  <si>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</si>
  <si>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</si>
  <si>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</si>
  <si>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</si>
  <si>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</si>
  <si>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</si>
  <si>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</si>
  <si>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</si>
  <si>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</si>
  <si>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</si>
  <si>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</si>
  <si>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</si>
  <si>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</si>
  <si>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</si>
  <si>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</si>
  <si>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</si>
  <si>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</si>
  <si>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</si>
  <si>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</si>
  <si>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</si>
  <si>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</si>
  <si>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</si>
  <si>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</si>
  <si>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</si>
  <si>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</si>
  <si>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</si>
  <si>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</si>
  <si>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</si>
  <si>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</si>
  <si>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</si>
  <si>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</si>
  <si>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</si>
  <si>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</si>
  <si>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</si>
  <si>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</si>
  <si>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</si>
  <si>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</si>
  <si>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</si>
  <si>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</si>
  <si>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</si>
  <si>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</si>
  <si>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</si>
  <si>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</si>
  <si>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</si>
  <si>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</si>
  <si>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</si>
  <si>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</si>
  <si>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</si>
  <si>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</si>
  <si>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</si>
  <si>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</si>
  <si>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</si>
  <si>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</si>
  <si>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</si>
  <si>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</si>
  <si>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</si>
  <si>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</si>
  <si>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</si>
  <si>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</si>
  <si>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</si>
  <si>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</si>
  <si>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</si>
  <si>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</si>
  <si>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</si>
  <si>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</si>
  <si>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</si>
  <si>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</si>
  <si>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</si>
  <si>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</si>
  <si>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</si>
  <si>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</si>
  <si>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</si>
  <si>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</si>
  <si>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</si>
  <si>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</si>
  <si>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</si>
  <si>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</si>
  <si>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</si>
  <si>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</si>
  <si>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</si>
  <si>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</si>
  <si>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</si>
  <si>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</si>
  <si>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</si>
  <si>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</si>
  <si>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</si>
  <si>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</si>
  <si>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</si>
  <si>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</si>
  <si>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</si>
  <si>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</si>
  <si>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</si>
  <si>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</si>
  <si>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</si>
  <si>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</si>
  <si>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</si>
  <si>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</si>
  <si>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</si>
  <si>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</si>
  <si>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</si>
  <si>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</si>
  <si>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</si>
  <si>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</si>
  <si>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</si>
  <si>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</si>
  <si>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</si>
  <si>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</si>
  <si>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</si>
  <si>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</si>
  <si>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</si>
  <si>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</si>
  <si>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</si>
  <si>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</si>
  <si>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</si>
  <si>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</si>
  <si>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</si>
  <si>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</si>
  <si>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</si>
  <si>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</si>
  <si>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</si>
  <si>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</si>
  <si>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</si>
  <si>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</si>
  <si>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</si>
  <si>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</si>
  <si>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</si>
  <si>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</si>
  <si>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</si>
  <si>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</si>
  <si>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</si>
  <si>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</si>
  <si>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</si>
  <si>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</si>
  <si>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</si>
  <si>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</si>
  <si>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</si>
  <si>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</si>
  <si>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</si>
  <si>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</si>
  <si>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</si>
  <si>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</si>
  <si>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</si>
  <si>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</si>
  <si>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</si>
  <si>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</si>
  <si>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</si>
  <si>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</si>
  <si>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</si>
  <si>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</si>
  <si>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</si>
  <si>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</si>
  <si>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</si>
  <si>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</si>
  <si>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</si>
  <si>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</si>
  <si>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</si>
  <si>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</si>
  <si>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</si>
  <si>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</si>
  <si>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</si>
  <si>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</si>
  <si>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</si>
  <si>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</si>
  <si>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</si>
  <si>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</si>
  <si>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</si>
  <si>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</si>
  <si>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</si>
  <si>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</si>
  <si>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</si>
  <si>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</si>
  <si>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</si>
  <si>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</si>
  <si>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</si>
  <si>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</si>
  <si>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</si>
  <si>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</si>
  <si>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</si>
  <si>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</si>
  <si>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</si>
  <si>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</si>
  <si>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</si>
  <si>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</si>
  <si>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</si>
  <si>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</si>
  <si>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</si>
  <si>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</si>
  <si>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</si>
  <si>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</si>
  <si>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</si>
  <si>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</si>
  <si>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</si>
  <si>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</si>
  <si>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</si>
  <si>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</si>
  <si>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</si>
  <si>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</si>
  <si>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</si>
  <si>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</si>
  <si>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</si>
  <si>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</si>
  <si>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</si>
  <si>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</si>
  <si>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</si>
  <si>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</si>
  <si>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</si>
  <si>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</si>
  <si>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</si>
  <si>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</si>
  <si>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</si>
  <si>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</si>
  <si>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</si>
  <si>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</si>
  <si>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</si>
  <si>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</si>
  <si>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</si>
  <si>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</si>
  <si>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</si>
  <si>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</si>
  <si>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</si>
  <si>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</si>
  <si>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</si>
  <si>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</si>
  <si>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</si>
  <si>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</si>
  <si>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</si>
  <si>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</si>
  <si>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</si>
  <si>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</si>
  <si>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</si>
  <si>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</si>
  <si>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</si>
  <si>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</si>
  <si>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</si>
  <si>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</si>
  <si>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</si>
  <si>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</si>
  <si>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</si>
  <si>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</si>
  <si>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</si>
  <si>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</si>
  <si>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</si>
  <si>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</si>
  <si>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</si>
  <si>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</si>
  <si>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</si>
  <si>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</si>
  <si>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</si>
  <si>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</si>
  <si>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</si>
  <si>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</si>
  <si>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</si>
  <si>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</si>
  <si>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</si>
  <si>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</si>
  <si>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</si>
  <si>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</si>
  <si>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</si>
  <si>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</si>
  <si>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</si>
  <si>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</si>
  <si>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</si>
  <si>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</si>
  <si>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</si>
  <si>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</si>
  <si>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</si>
  <si>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</si>
  <si>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</si>
  <si>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</si>
  <si>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</si>
  <si>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</si>
  <si>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</si>
  <si>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</si>
  <si>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</si>
  <si>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</si>
  <si>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</si>
  <si>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</si>
  <si>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</si>
  <si>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</si>
  <si>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</si>
  <si>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</si>
  <si>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</si>
  <si>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</si>
  <si>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</si>
  <si>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</si>
  <si>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</si>
  <si>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</si>
  <si>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</si>
  <si>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</si>
  <si>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</si>
  <si>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</si>
  <si>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</si>
  <si>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</si>
  <si>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</si>
  <si>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</si>
  <si>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</si>
  <si>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</si>
  <si>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</si>
  <si>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</si>
  <si>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</si>
  <si>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</si>
  <si>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</si>
  <si>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</si>
  <si>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</si>
  <si>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</si>
  <si>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</si>
  <si>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</si>
  <si>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</si>
  <si>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</si>
  <si>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</si>
  <si>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</si>
  <si>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</si>
  <si>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</si>
  <si>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</si>
  <si>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</si>
  <si>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</si>
  <si>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</si>
  <si>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</si>
  <si>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</si>
  <si>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</si>
  <si>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</si>
  <si>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</si>
  <si>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</si>
  <si>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</si>
  <si>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</si>
  <si>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</si>
  <si>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</si>
  <si>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</si>
  <si>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</si>
  <si>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</si>
  <si>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</si>
  <si>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</si>
  <si>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</si>
  <si>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</si>
  <si>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</si>
  <si>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</si>
  <si>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</si>
  <si>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</si>
  <si>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</si>
  <si>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</si>
  <si>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</si>
  <si>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</si>
  <si>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</si>
  <si>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</si>
  <si>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</si>
  <si>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</si>
  <si>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</si>
  <si>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</si>
  <si>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</si>
  <si>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</si>
  <si>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</si>
  <si>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</si>
  <si>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</si>
  <si>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</si>
  <si>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</si>
  <si>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</si>
  <si>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</si>
  <si>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</si>
  <si>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</si>
  <si>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</si>
  <si>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</si>
  <si>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</si>
  <si>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</si>
  <si>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</si>
  <si>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</si>
  <si>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</si>
  <si>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</si>
  <si>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</si>
  <si>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</si>
  <si>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</si>
  <si>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</si>
  <si>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</si>
  <si>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</si>
  <si>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</si>
  <si>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</si>
  <si>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</si>
  <si>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</si>
  <si>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</si>
  <si>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</si>
  <si>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</si>
  <si>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</si>
  <si>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</si>
  <si>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</si>
  <si>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</si>
  <si>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</si>
  <si>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</si>
  <si>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</si>
  <si>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</si>
  <si>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</si>
  <si>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</si>
  <si>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</si>
  <si>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</si>
  <si>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</si>
  <si>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</si>
  <si>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</si>
  <si>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</si>
  <si>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</si>
  <si>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</si>
  <si>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</si>
  <si>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</si>
  <si>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</si>
  <si>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</si>
  <si>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</si>
  <si>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</si>
  <si>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</si>
  <si>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</si>
  <si>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</si>
  <si>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</si>
  <si>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</si>
  <si>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</si>
  <si>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</si>
  <si>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</si>
  <si>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</si>
  <si>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</si>
  <si>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</si>
  <si>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</si>
  <si>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</si>
  <si>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</si>
  <si>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</si>
  <si>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</si>
  <si>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</si>
  <si>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</si>
  <si>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</si>
  <si>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</si>
  <si>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</si>
  <si>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</si>
  <si>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</si>
  <si>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</si>
  <si>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</si>
  <si>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</si>
  <si>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</si>
  <si>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</si>
  <si>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</si>
  <si>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</si>
  <si>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</si>
  <si>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</si>
  <si>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</si>
  <si>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</si>
  <si>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</si>
  <si>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</si>
  <si>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</si>
  <si>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</si>
  <si>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</si>
  <si>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</si>
  <si>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</si>
  <si>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</si>
  <si>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</si>
  <si>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</si>
  <si>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</si>
  <si>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</si>
  <si>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</si>
  <si>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</si>
  <si>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</si>
  <si>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</si>
  <si>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</si>
  <si>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</si>
  <si>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</si>
  <si>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</si>
  <si>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</si>
  <si>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</si>
  <si>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</si>
  <si>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</si>
  <si>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</si>
  <si>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</si>
  <si>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</si>
  <si>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</si>
  <si>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</si>
  <si>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</si>
  <si>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</si>
  <si>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</si>
  <si>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</si>
  <si>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</si>
  <si>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</si>
  <si>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</si>
  <si>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</si>
  <si>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</si>
  <si>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</si>
  <si>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</si>
  <si>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</si>
  <si>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</si>
  <si>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</si>
  <si>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</si>
  <si>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</si>
  <si>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</si>
  <si>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</si>
  <si>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</si>
  <si>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</si>
  <si>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</si>
  <si>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</si>
  <si>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</si>
  <si>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</si>
  <si>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</si>
  <si>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</si>
  <si>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</si>
  <si>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</si>
  <si>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</si>
  <si>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</si>
  <si>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</si>
  <si>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</si>
  <si>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</si>
  <si>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</si>
  <si>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</si>
  <si>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</si>
  <si>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</si>
  <si>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</si>
  <si>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</si>
  <si>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</si>
  <si>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</si>
  <si>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</si>
  <si>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</si>
  <si>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</si>
  <si>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</si>
  <si>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</si>
  <si>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</si>
  <si>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</si>
  <si>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</si>
  <si>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</si>
  <si>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</si>
  <si>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</si>
  <si>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</si>
  <si>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</si>
  <si>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</si>
  <si>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</si>
  <si>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</si>
  <si>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</si>
  <si>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</si>
  <si>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</si>
  <si>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</si>
  <si>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</si>
  <si>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</si>
  <si>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</si>
  <si>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</si>
  <si>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</si>
  <si>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</si>
  <si>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</si>
  <si>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</si>
  <si>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</si>
  <si>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</si>
  <si>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</si>
  <si>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</si>
  <si>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</si>
  <si>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</si>
  <si>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</si>
  <si>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</si>
  <si>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</si>
  <si>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</si>
  <si>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</si>
  <si>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</si>
  <si>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</si>
  <si>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</si>
  <si>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</si>
  <si>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</si>
  <si>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</si>
  <si>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</si>
  <si>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</si>
  <si>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</si>
  <si>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</si>
  <si>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</si>
  <si>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</si>
  <si>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</si>
  <si>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</si>
  <si>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</si>
  <si>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</si>
  <si>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</si>
  <si>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</si>
  <si>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</si>
  <si>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</si>
  <si>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</si>
  <si>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</si>
  <si>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</si>
  <si>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</si>
  <si>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</si>
  <si>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</si>
  <si>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</si>
  <si>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</si>
  <si>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</si>
  <si>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</si>
  <si>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</si>
  <si>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</si>
  <si>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</si>
  <si>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</si>
  <si>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</si>
  <si>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</si>
  <si>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</si>
  <si>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</si>
  <si>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</si>
  <si>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</si>
  <si>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</si>
  <si>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</si>
  <si>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</si>
  <si>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</si>
  <si>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</si>
  <si>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</si>
  <si>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</si>
  <si>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</si>
  <si>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</si>
  <si>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</si>
  <si>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</si>
  <si>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</si>
  <si>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</si>
  <si>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</si>
  <si>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</si>
  <si>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</si>
  <si>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</si>
  <si>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</si>
  <si>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</si>
  <si>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</si>
  <si>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</si>
  <si>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</si>
  <si>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</si>
  <si>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</si>
  <si>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</si>
  <si>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</si>
  <si>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</si>
  <si>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</si>
  <si>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</si>
  <si>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</si>
  <si>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</si>
  <si>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</si>
  <si>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</si>
  <si>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</si>
  <si>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</si>
  <si>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</si>
  <si>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</si>
  <si>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</si>
  <si>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</si>
  <si>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</si>
  <si>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</si>
  <si>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</si>
  <si>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</si>
  <si>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</si>
  <si>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</si>
  <si>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</si>
  <si>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</si>
  <si>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</si>
  <si>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</si>
  <si>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</si>
  <si>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</si>
  <si>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</si>
  <si>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</si>
  <si>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</si>
  <si>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</si>
  <si>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</si>
  <si>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</si>
  <si>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</si>
  <si>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</si>
  <si>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</si>
  <si>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</si>
  <si>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</si>
  <si>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</si>
  <si>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</si>
  <si>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</si>
  <si>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</si>
  <si>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</si>
  <si>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</si>
  <si>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</si>
  <si>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</si>
  <si>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</si>
  <si>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</si>
  <si>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</si>
  <si>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</si>
  <si>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</si>
  <si>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</si>
  <si>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</si>
  <si>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</si>
  <si>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</si>
  <si>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</si>
  <si>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</si>
  <si>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</si>
  <si>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</si>
  <si>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</si>
  <si>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</si>
  <si>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</si>
  <si>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</si>
  <si>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</si>
  <si>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</si>
  <si>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</si>
  <si>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</si>
  <si>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</si>
  <si>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</si>
  <si>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</si>
  <si>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</si>
  <si>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</si>
  <si>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</si>
  <si>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</si>
  <si>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</si>
  <si>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</si>
  <si>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</si>
  <si>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</si>
  <si>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</si>
  <si>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</si>
  <si>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</si>
  <si>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</si>
  <si>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</si>
  <si>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</si>
  <si>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</si>
  <si>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</si>
  <si>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</si>
  <si>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</si>
  <si>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</si>
  <si>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</si>
  <si>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</si>
  <si>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</si>
  <si>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</si>
  <si>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</si>
  <si>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</si>
  <si>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</si>
  <si>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</si>
  <si>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</si>
  <si>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</si>
  <si>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</si>
  <si>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</si>
  <si>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</si>
  <si>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</si>
  <si>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</si>
  <si>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</si>
  <si>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</si>
  <si>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</si>
  <si>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</si>
  <si>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</si>
  <si>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</si>
  <si>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</si>
  <si>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</si>
  <si>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</si>
  <si>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</si>
  <si>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</si>
  <si>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</si>
  <si>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</si>
  <si>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</si>
  <si>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</si>
  <si>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</si>
  <si>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</si>
  <si>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</si>
  <si>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</si>
  <si>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</si>
  <si>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</si>
  <si>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</si>
  <si>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</si>
  <si>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</si>
  <si>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</si>
  <si>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</si>
  <si>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</si>
  <si>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</si>
  <si>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</si>
  <si>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</si>
  <si>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</si>
  <si>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</si>
  <si>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</si>
  <si>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</si>
  <si>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</si>
  <si>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</si>
  <si>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</si>
  <si>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</si>
  <si>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</si>
  <si>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</si>
  <si>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</si>
  <si>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</si>
  <si>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</si>
  <si>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</si>
  <si>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</si>
  <si>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</si>
  <si>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</si>
  <si>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</si>
  <si>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</si>
  <si>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</si>
  <si>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</si>
  <si>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</si>
  <si>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</si>
  <si>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</si>
  <si>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</si>
  <si>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</si>
  <si>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</si>
  <si>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</si>
  <si>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</si>
  <si>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</si>
  <si>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</si>
  <si>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</si>
  <si>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</si>
  <si>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</si>
  <si>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</si>
  <si>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</si>
  <si>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</si>
  <si>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</si>
  <si>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</si>
  <si>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</si>
  <si>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</si>
  <si>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</si>
  <si>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</si>
  <si>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</si>
  <si>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</si>
  <si>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</si>
  <si>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</si>
  <si>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</si>
  <si>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</si>
  <si>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</si>
  <si>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</si>
  <si>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</si>
  <si>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</si>
  <si>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</si>
  <si>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</si>
  <si>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</si>
  <si>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</si>
  <si>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</si>
  <si>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</si>
  <si>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</si>
  <si>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</si>
  <si>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</si>
  <si>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</si>
  <si>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</si>
  <si>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</si>
  <si>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</si>
  <si>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</si>
  <si>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</si>
  <si>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</si>
  <si>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</si>
  <si>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</si>
  <si>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</si>
  <si>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</si>
  <si>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</si>
  <si>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</si>
  <si>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</si>
  <si>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</si>
  <si>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</si>
  <si>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</si>
  <si>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</si>
  <si>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</si>
  <si>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</si>
  <si>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</si>
  <si>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</si>
  <si>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</si>
  <si>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</si>
  <si>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</si>
  <si>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</si>
  <si>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</si>
  <si>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</si>
  <si>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</si>
  <si>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</si>
  <si>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</si>
  <si>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</si>
  <si>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</si>
  <si>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</si>
  <si>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</si>
  <si>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</si>
  <si>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</si>
  <si>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</si>
  <si>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</si>
  <si>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</si>
  <si>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</si>
  <si>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</si>
  <si>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</si>
  <si>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</si>
  <si>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</si>
  <si>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</si>
  <si>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</si>
  <si>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</si>
  <si>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</si>
  <si>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</si>
  <si>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</si>
  <si>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</si>
  <si>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</si>
  <si>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</si>
  <si>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</si>
  <si>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</si>
  <si>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</si>
  <si>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</si>
  <si>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</si>
  <si>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</si>
  <si>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</si>
  <si>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</si>
  <si>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</si>
  <si>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</si>
  <si>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</si>
  <si>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</si>
  <si>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</si>
  <si>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</si>
  <si>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</si>
  <si>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</si>
  <si>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</si>
  <si>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</si>
  <si>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</si>
  <si>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</si>
  <si>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</si>
  <si>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</si>
  <si>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</si>
  <si>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</si>
  <si>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</si>
  <si>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</si>
  <si>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</si>
  <si>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</si>
  <si>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</si>
  <si>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</si>
  <si>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</si>
  <si>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</si>
  <si>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</si>
  <si>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</si>
  <si>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</si>
  <si>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</si>
  <si>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</si>
  <si>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</si>
  <si>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</si>
  <si>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</si>
  <si>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</si>
  <si>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</si>
  <si>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</si>
  <si>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</si>
  <si>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</si>
  <si>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</si>
  <si>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</si>
  <si>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</si>
  <si>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</si>
  <si>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</si>
  <si>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</si>
  <si>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</si>
  <si>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</si>
  <si>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</si>
  <si>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</si>
  <si>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</si>
  <si>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</si>
  <si>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</si>
  <si>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</si>
  <si>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</si>
  <si>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</si>
  <si>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</si>
  <si>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</si>
  <si>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</si>
  <si>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</si>
  <si>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</si>
  <si>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</si>
  <si>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</si>
  <si>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</si>
  <si>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</si>
  <si>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</si>
  <si>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</si>
  <si>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</si>
  <si>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</si>
  <si>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</si>
  <si>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</si>
  <si>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</si>
  <si>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</si>
  <si>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</si>
  <si>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</si>
  <si>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</si>
  <si>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</si>
  <si>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</si>
  <si>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</si>
  <si>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</si>
  <si>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</si>
  <si>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</si>
  <si>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</si>
  <si>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</si>
  <si>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</si>
  <si>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</si>
  <si>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</si>
  <si>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</si>
  <si>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</si>
  <si>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</si>
  <si>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</si>
  <si>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</si>
  <si>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</si>
  <si>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</si>
  <si>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</si>
  <si>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</si>
  <si>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</si>
  <si>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</si>
  <si>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</si>
  <si>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</si>
  <si>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</si>
  <si>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</si>
  <si>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</si>
  <si>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</si>
  <si>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</si>
  <si>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</si>
  <si>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</si>
  <si>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</si>
  <si>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</si>
  <si>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</si>
  <si>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</si>
  <si>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</si>
  <si>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</si>
  <si>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</si>
  <si>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</si>
  <si>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</si>
  <si>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</si>
  <si>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</si>
  <si>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</si>
  <si>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</si>
  <si>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</si>
  <si>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</si>
  <si>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</si>
  <si>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</si>
  <si>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</si>
  <si>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</si>
  <si>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</si>
  <si>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</si>
  <si>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</si>
  <si>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</si>
  <si>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</si>
  <si>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</si>
  <si>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</si>
  <si>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</si>
  <si>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</si>
  <si>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</si>
  <si>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</si>
  <si>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</si>
  <si>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</si>
  <si>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</si>
  <si>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</si>
  <si>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</si>
  <si>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</si>
  <si>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</si>
  <si>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</si>
  <si>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</si>
  <si>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</si>
  <si>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</si>
  <si>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</si>
  <si>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</si>
  <si>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</si>
  <si>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</si>
  <si>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</si>
  <si>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</si>
  <si>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</si>
  <si>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</si>
  <si>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</si>
  <si>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</si>
  <si>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</si>
  <si>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</si>
  <si>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</si>
  <si>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</si>
  <si>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</si>
  <si>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</si>
  <si>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</si>
  <si>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</si>
  <si>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</si>
  <si>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</si>
  <si>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</si>
  <si>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</si>
  <si>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</si>
  <si>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</si>
  <si>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</si>
  <si>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</si>
  <si>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</si>
  <si>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</si>
  <si>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</si>
  <si>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</si>
  <si>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</si>
  <si>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</si>
  <si>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</si>
  <si>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</si>
  <si>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</si>
  <si>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</si>
  <si>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</si>
  <si>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</si>
  <si>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</si>
  <si>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</si>
  <si>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</si>
  <si>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</si>
  <si>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</si>
  <si>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</si>
  <si>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</si>
  <si>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</si>
  <si>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</si>
  <si>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</si>
  <si>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</si>
  <si>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</si>
  <si>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</si>
  <si>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</si>
  <si>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</si>
  <si>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</si>
  <si>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</si>
  <si>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</si>
  <si>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</si>
  <si>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</si>
  <si>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</si>
  <si>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</si>
  <si>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</si>
  <si>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</si>
  <si>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</si>
  <si>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</si>
  <si>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</si>
  <si>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</si>
  <si>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</si>
  <si>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</si>
  <si>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</si>
  <si>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</si>
  <si>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</si>
  <si>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</si>
  <si>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</si>
  <si>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</si>
  <si>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</si>
  <si>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</si>
  <si>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</si>
  <si>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</si>
  <si>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</si>
  <si>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</si>
  <si>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</si>
  <si>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</si>
  <si>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</si>
  <si>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</si>
  <si>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</si>
  <si>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</si>
  <si>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</si>
  <si>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</si>
  <si>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</si>
  <si>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</si>
  <si>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</si>
  <si>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</si>
  <si>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</si>
  <si>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</si>
  <si>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</si>
  <si>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</si>
  <si>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</si>
  <si>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</si>
  <si>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</si>
  <si>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</si>
  <si>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</si>
  <si>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</si>
  <si>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</si>
  <si>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</si>
  <si>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</si>
  <si>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</si>
  <si>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</si>
  <si>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</si>
  <si>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</si>
  <si>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</si>
  <si>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</si>
  <si>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</si>
  <si>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</si>
  <si>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</si>
  <si>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</si>
  <si>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</si>
  <si>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</si>
  <si>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</si>
  <si>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</si>
  <si>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</si>
  <si>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</si>
  <si>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</si>
  <si>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</si>
  <si>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</si>
  <si>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</si>
  <si>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</si>
  <si>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</si>
  <si>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</si>
  <si>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</si>
  <si>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</si>
  <si>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</si>
  <si>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</si>
  <si>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</si>
  <si>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</si>
  <si>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</si>
  <si>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</si>
  <si>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</si>
  <si>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</si>
  <si>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</si>
  <si>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</si>
  <si>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</si>
  <si>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</si>
  <si>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</si>
  <si>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</si>
  <si>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</si>
  <si>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</si>
  <si>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</si>
  <si>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</si>
  <si>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</si>
  <si>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</si>
  <si>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</si>
  <si>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</si>
  <si>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</si>
  <si>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</si>
  <si>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</si>
  <si>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</si>
  <si>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</si>
  <si>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</si>
  <si>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</si>
  <si>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</si>
  <si>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</si>
  <si>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</si>
  <si>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</si>
  <si>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</si>
  <si>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</si>
  <si>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</si>
  <si>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</si>
  <si>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</si>
  <si>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</si>
  <si>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</si>
  <si>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</si>
  <si>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</si>
  <si>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</si>
  <si>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</si>
  <si>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</si>
  <si>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</si>
  <si>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</si>
  <si>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</si>
  <si>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</si>
  <si>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</si>
  <si>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</si>
  <si>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</si>
  <si>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</si>
  <si>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</si>
  <si>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</si>
  <si>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</si>
  <si>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</si>
  <si>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</si>
  <si>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</si>
  <si>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</si>
  <si>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</si>
  <si>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</si>
  <si>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</si>
  <si>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</si>
  <si>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</si>
  <si>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</si>
  <si>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</si>
  <si>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</si>
  <si>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</si>
  <si>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</si>
  <si>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</si>
  <si>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</si>
  <si>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</si>
  <si>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</si>
  <si>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</si>
  <si>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</si>
  <si>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</si>
  <si>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</si>
  <si>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</si>
  <si>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</si>
  <si>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</si>
  <si>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</si>
  <si>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</si>
  <si>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</si>
  <si>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</si>
  <si>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</si>
  <si>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</si>
  <si>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</si>
  <si>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</si>
  <si>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</si>
  <si>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</si>
  <si>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</si>
  <si>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</si>
  <si>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</si>
  <si>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</si>
  <si>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</si>
  <si>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</si>
  <si>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</si>
  <si>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</si>
  <si>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</si>
  <si>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</si>
  <si>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</si>
  <si>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</si>
  <si>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</si>
  <si>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</si>
  <si>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</si>
  <si>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</si>
  <si>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</si>
  <si>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</si>
  <si>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</si>
  <si>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</si>
  <si>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</si>
  <si>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</si>
  <si>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</si>
  <si>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</si>
  <si>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</si>
  <si>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</si>
  <si>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</si>
  <si>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</si>
  <si>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</si>
  <si>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</si>
  <si>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</si>
  <si>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</si>
  <si>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</si>
  <si>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</si>
  <si>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</si>
  <si>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</si>
  <si>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</si>
  <si>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</si>
  <si>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</si>
  <si>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</si>
  <si>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</si>
  <si>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</si>
  <si>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</si>
  <si>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</si>
  <si>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</si>
  <si>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</si>
  <si>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</si>
  <si>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</si>
  <si>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</si>
  <si>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</si>
  <si>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</si>
  <si>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</si>
  <si>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</si>
  <si>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</si>
  <si>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</si>
  <si>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</si>
  <si>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</si>
  <si>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</si>
  <si>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</si>
  <si>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</si>
  <si>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</si>
  <si>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</si>
  <si>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</si>
  <si>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</si>
  <si>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</si>
  <si>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</si>
  <si>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</si>
  <si>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</si>
  <si>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</si>
  <si>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</si>
  <si>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</si>
  <si>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</si>
  <si>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</si>
  <si>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</si>
  <si>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</si>
  <si>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</si>
  <si>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</si>
  <si>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</si>
  <si>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</si>
  <si>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</si>
  <si>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</si>
  <si>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</si>
  <si>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</si>
  <si>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</si>
  <si>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</si>
  <si>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</si>
  <si>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</si>
  <si>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</si>
  <si>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</si>
  <si>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</si>
  <si>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</si>
  <si>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</si>
  <si>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</si>
  <si>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</si>
  <si>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</si>
  <si>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</si>
  <si>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</si>
  <si>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</si>
  <si>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</si>
  <si>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</si>
  <si>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</si>
  <si>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</si>
  <si>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</si>
  <si>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</si>
  <si>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</si>
  <si>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</si>
  <si>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</si>
  <si>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</si>
  <si>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</si>
  <si>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</si>
  <si>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</si>
  <si>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</si>
  <si>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</si>
  <si>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</si>
  <si>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</si>
  <si>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</si>
  <si>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</si>
  <si>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</si>
  <si>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</si>
  <si>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</si>
  <si>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</si>
  <si>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</si>
  <si>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</si>
  <si>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</si>
  <si>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</si>
  <si>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</si>
  <si>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</si>
  <si>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</si>
  <si>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</si>
  <si>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</si>
  <si>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</si>
  <si>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</si>
  <si>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</si>
  <si>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</si>
  <si>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</si>
  <si>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</si>
  <si>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</si>
  <si>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</si>
  <si>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</si>
  <si>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</si>
  <si>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</si>
  <si>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</si>
  <si>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</si>
  <si>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</si>
  <si>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</si>
  <si>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</si>
  <si>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</si>
  <si>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</si>
  <si>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</si>
  <si>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</si>
  <si>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</si>
  <si>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</si>
  <si>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</si>
  <si>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</si>
  <si>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</si>
  <si>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</si>
  <si>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</si>
  <si>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</si>
  <si>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</si>
  <si>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</si>
  <si>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</si>
  <si>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</si>
  <si>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</si>
  <si>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</si>
  <si>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</si>
  <si>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</si>
  <si>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</si>
  <si>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</si>
  <si>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</si>
  <si>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</si>
  <si>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</si>
  <si>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</si>
  <si>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</si>
  <si>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</si>
  <si>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</si>
  <si>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</si>
  <si>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</si>
  <si>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</si>
  <si>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</si>
  <si>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</si>
  <si>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</si>
  <si>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</si>
  <si>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</si>
  <si>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</si>
  <si>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</si>
  <si>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</si>
  <si>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</si>
  <si>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</si>
  <si>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</si>
  <si>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</si>
  <si>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</si>
  <si>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</si>
  <si>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</si>
  <si>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</si>
  <si>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</si>
  <si>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</si>
  <si>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</si>
  <si>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</si>
  <si>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</si>
  <si>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</si>
  <si>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</si>
  <si>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</si>
  <si>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</si>
  <si>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</si>
  <si>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</si>
  <si>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</si>
  <si>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</si>
  <si>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</si>
  <si>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</si>
  <si>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</si>
  <si>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</si>
  <si>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</si>
  <si>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</si>
  <si>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</si>
  <si>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</si>
  <si>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</si>
  <si>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</si>
  <si>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</si>
  <si>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</si>
  <si>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</si>
  <si>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</si>
  <si>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</si>
  <si>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</si>
  <si>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</si>
  <si>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</si>
  <si>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</si>
  <si>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</si>
  <si>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</si>
  <si>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</si>
  <si>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</si>
  <si>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</si>
  <si>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</si>
  <si>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</si>
  <si>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</si>
  <si>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</si>
  <si>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</si>
  <si>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</si>
  <si>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</si>
  <si>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</si>
  <si>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</si>
  <si>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</si>
  <si>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</si>
  <si>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</si>
  <si>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</si>
  <si>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</si>
  <si>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</si>
  <si>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</si>
  <si>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</si>
  <si>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</si>
  <si>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</si>
  <si>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</si>
  <si>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</si>
  <si>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</si>
  <si>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</si>
  <si>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</si>
  <si>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</si>
  <si>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</si>
  <si>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</si>
  <si>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</si>
  <si>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</si>
  <si>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</si>
  <si>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</si>
  <si>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</si>
  <si>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</si>
  <si>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</si>
  <si>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</si>
  <si>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</si>
  <si>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</si>
  <si>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</si>
  <si>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</si>
  <si>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</si>
  <si>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</si>
  <si>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</si>
  <si>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</si>
  <si>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</si>
  <si>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</si>
  <si>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</si>
  <si>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</si>
  <si>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</si>
  <si>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</si>
  <si>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</si>
  <si>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</si>
  <si>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</si>
  <si>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</si>
  <si>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</si>
  <si>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</si>
  <si>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</si>
  <si>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</si>
  <si>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</si>
  <si>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</si>
  <si>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</si>
  <si>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</si>
  <si>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</si>
  <si>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</si>
  <si>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</si>
  <si>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</si>
  <si>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</si>
  <si>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</si>
  <si>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</si>
  <si>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</si>
  <si>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</si>
  <si>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</si>
  <si>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</si>
  <si>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</si>
  <si>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</si>
  <si>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</si>
  <si>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</si>
  <si>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</si>
  <si>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</si>
  <si>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</si>
  <si>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</si>
  <si>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</si>
  <si>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</si>
  <si>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</si>
  <si>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</si>
  <si>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</si>
  <si>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</si>
  <si>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</si>
  <si>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</si>
  <si>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</si>
  <si>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</si>
  <si>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</si>
  <si>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</si>
  <si>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</si>
  <si>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</si>
  <si>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</si>
  <si>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</si>
  <si>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</si>
  <si>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</si>
  <si>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</si>
  <si>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</si>
  <si>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</si>
  <si>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</si>
  <si>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</si>
  <si>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</si>
  <si>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</si>
  <si>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</si>
  <si>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</si>
  <si>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</si>
  <si>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</si>
  <si>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</si>
  <si>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</si>
  <si>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</si>
  <si>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</si>
  <si>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</si>
  <si>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</si>
  <si>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</si>
  <si>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</si>
  <si>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</si>
  <si>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</si>
  <si>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</si>
  <si>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</si>
  <si>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</si>
  <si>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</si>
  <si>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</si>
  <si>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</si>
  <si>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</si>
  <si>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</si>
  <si>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</si>
  <si>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</si>
  <si>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</si>
  <si>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</si>
  <si>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</si>
  <si>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</si>
  <si>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</si>
  <si>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</si>
  <si>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</si>
  <si>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</si>
  <si>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</si>
  <si>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</si>
  <si>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</si>
  <si>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</si>
  <si>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</si>
  <si>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</si>
  <si>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</si>
  <si>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</si>
  <si>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</si>
  <si>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</si>
  <si>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</si>
  <si>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</si>
  <si>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</si>
  <si>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</si>
  <si>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</si>
  <si>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</si>
  <si>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</si>
  <si>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</si>
  <si>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</si>
  <si>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</si>
  <si>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</si>
  <si>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</si>
  <si>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</si>
  <si>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</si>
  <si>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</si>
  <si>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</si>
  <si>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</si>
  <si>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</si>
  <si>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</si>
  <si>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</si>
  <si>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</si>
  <si>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</si>
  <si>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</si>
  <si>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</si>
  <si>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</si>
  <si>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</si>
  <si>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</si>
  <si>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</si>
  <si>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</si>
  <si>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</si>
  <si>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</si>
  <si>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</si>
  <si>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</si>
  <si>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</si>
  <si>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</si>
  <si>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</si>
  <si>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</si>
  <si>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</si>
  <si>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</si>
  <si>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</si>
  <si>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</si>
  <si>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</si>
  <si>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</si>
  <si>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</si>
  <si>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</si>
  <si>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</si>
  <si>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</si>
  <si>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</si>
  <si>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</si>
  <si>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</si>
  <si>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</si>
  <si>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</si>
  <si>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</si>
  <si>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</si>
  <si>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</si>
  <si>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</si>
  <si>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</si>
  <si>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</si>
  <si>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</si>
  <si>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</si>
  <si>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</si>
  <si>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</si>
  <si>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</si>
  <si>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</si>
  <si>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</si>
  <si>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</si>
  <si>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</si>
  <si>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</si>
  <si>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</si>
  <si>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</si>
  <si>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</si>
  <si>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</si>
  <si>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</si>
  <si>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</si>
  <si>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</si>
  <si>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</si>
  <si>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</si>
  <si>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</si>
  <si>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</si>
  <si>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</si>
  <si>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</si>
  <si>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</si>
  <si>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</si>
  <si>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</si>
  <si>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</si>
  <si>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</si>
  <si>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</si>
  <si>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</si>
  <si>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</si>
  <si>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</si>
  <si>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</si>
  <si>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</si>
  <si>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</si>
  <si>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</si>
  <si>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</si>
  <si>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</si>
  <si>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</si>
  <si>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</si>
  <si>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</si>
  <si>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</si>
  <si>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</si>
  <si>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</si>
  <si>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</si>
  <si>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</si>
  <si>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</si>
  <si>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</si>
  <si>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</si>
  <si>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</si>
  <si>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</si>
  <si>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</si>
  <si>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</si>
  <si>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</si>
  <si>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</si>
  <si>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</si>
  <si>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</si>
  <si>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</si>
  <si>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</si>
  <si>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</si>
  <si>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</si>
  <si>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</si>
  <si>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</si>
  <si>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</si>
  <si>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</si>
  <si>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</si>
  <si>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</si>
  <si>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</si>
  <si>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</si>
  <si>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</si>
  <si>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</si>
  <si>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</si>
  <si>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</si>
  <si>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</si>
  <si>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</si>
  <si>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</si>
  <si>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</si>
  <si>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</si>
  <si>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</si>
  <si>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</si>
  <si>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</si>
  <si>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</si>
  <si>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</si>
  <si>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</si>
  <si>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</si>
  <si>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</si>
  <si>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</si>
  <si>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</si>
  <si>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</si>
  <si>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</si>
  <si>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</si>
  <si>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</si>
  <si>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</si>
  <si>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</si>
  <si>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</si>
  <si>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</si>
  <si>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</si>
  <si>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</si>
  <si>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</si>
  <si>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</si>
  <si>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</si>
  <si>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</si>
  <si>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</si>
  <si>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</si>
  <si>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</si>
  <si>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</si>
  <si>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</si>
  <si>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</si>
  <si>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</si>
  <si>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</si>
  <si>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</si>
  <si>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</si>
  <si>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</si>
  <si>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</si>
  <si>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</si>
  <si>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</si>
  <si>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</si>
  <si>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</si>
  <si>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</si>
  <si>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</si>
  <si>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</si>
  <si>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</si>
  <si>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</si>
  <si>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</si>
  <si>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</si>
  <si>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</si>
  <si>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</si>
  <si>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</si>
  <si>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</si>
  <si>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</si>
  <si>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</si>
  <si>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</si>
  <si>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</si>
  <si>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</si>
  <si>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</si>
  <si>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</si>
  <si>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</si>
  <si>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</si>
  <si>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</si>
  <si>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</si>
  <si>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</si>
  <si>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</si>
  <si>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</si>
  <si>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</si>
  <si>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</si>
  <si>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</si>
  <si>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</si>
  <si>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</si>
  <si>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</si>
  <si>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</si>
  <si>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</si>
  <si>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</si>
  <si>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</si>
  <si>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</si>
  <si>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</si>
  <si>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</si>
  <si>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</si>
  <si>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</si>
  <si>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</si>
  <si>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</si>
  <si>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</si>
  <si>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</si>
  <si>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</si>
  <si>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</si>
  <si>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</si>
  <si>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</si>
  <si>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</si>
  <si>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</si>
  <si>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</si>
  <si>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</si>
  <si>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</si>
  <si>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</si>
  <si>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</si>
  <si>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</si>
  <si>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</si>
  <si>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</si>
  <si>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</si>
  <si>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</si>
  <si>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</si>
  <si>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</si>
  <si>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</si>
  <si>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</si>
  <si>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</si>
  <si>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</si>
  <si>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</si>
  <si>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</si>
  <si>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</si>
  <si>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</si>
  <si>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</si>
  <si>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</si>
  <si>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</si>
  <si>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</si>
  <si>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</si>
  <si>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</si>
  <si>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</si>
  <si>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</si>
  <si>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</si>
  <si>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</si>
  <si>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</si>
  <si>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</si>
  <si>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</si>
  <si>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</si>
  <si>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</si>
  <si>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</si>
  <si>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</si>
  <si>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</si>
  <si>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</si>
  <si>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</si>
  <si>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</si>
  <si>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</si>
  <si>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</si>
  <si>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</si>
  <si>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</si>
  <si>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</si>
  <si>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</si>
  <si>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</si>
  <si>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</si>
  <si>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</si>
  <si>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</si>
  <si>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</si>
  <si>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</si>
  <si>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</si>
  <si>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</si>
  <si>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</si>
  <si>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</si>
  <si>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</si>
  <si>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</si>
  <si>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</si>
  <si>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</si>
  <si>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</si>
  <si>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</si>
  <si>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</si>
  <si>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</si>
  <si>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</si>
  <si>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</si>
  <si>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</si>
  <si>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</si>
  <si>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</si>
  <si>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</si>
  <si>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</si>
  <si>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</si>
  <si>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</si>
  <si>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</si>
  <si>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</si>
  <si>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</si>
  <si>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</si>
  <si>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</si>
  <si>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</si>
  <si>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</si>
  <si>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</si>
  <si>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</si>
  <si>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</si>
  <si>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</si>
  <si>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</si>
  <si>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</si>
  <si>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</si>
  <si>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</si>
  <si>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</si>
  <si>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</si>
  <si>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</si>
  <si>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</si>
  <si>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</si>
  <si>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</si>
  <si>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</si>
  <si>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</si>
  <si>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</si>
  <si>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</si>
  <si>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</si>
  <si>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</si>
  <si>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</si>
  <si>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</si>
  <si>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</si>
  <si>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</si>
  <si>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</si>
  <si>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</si>
  <si>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</si>
  <si>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</si>
  <si>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</si>
  <si>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</si>
  <si>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</si>
  <si>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</si>
  <si>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</si>
  <si>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</si>
  <si>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</si>
  <si>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</si>
  <si>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</si>
  <si>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</si>
  <si>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</si>
  <si>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</si>
  <si>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</si>
  <si>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</si>
  <si>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</si>
  <si>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</si>
  <si>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</si>
  <si>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</si>
  <si>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</si>
  <si>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</si>
  <si>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</si>
  <si>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</si>
  <si>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</si>
  <si>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</si>
  <si>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</si>
  <si>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</si>
  <si>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</si>
  <si>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</si>
  <si>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</si>
  <si>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</si>
  <si>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</si>
  <si>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</si>
  <si>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</si>
  <si>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</si>
  <si>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</si>
  <si>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</si>
  <si>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</si>
  <si>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</si>
  <si>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</si>
  <si>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</si>
  <si>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</si>
  <si>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</si>
  <si>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</si>
  <si>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</si>
  <si>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</si>
  <si>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</si>
  <si>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</si>
  <si>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</si>
  <si>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</si>
  <si>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</si>
  <si>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</si>
  <si>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</si>
  <si>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</si>
  <si>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</si>
  <si>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</si>
  <si>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</si>
  <si>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</si>
  <si>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</si>
  <si>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</si>
  <si>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</si>
  <si>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</si>
  <si>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</si>
  <si>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</si>
  <si>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</si>
  <si>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</si>
  <si>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</si>
  <si>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</si>
  <si>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</si>
  <si>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</si>
  <si>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</si>
  <si>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</si>
  <si>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</si>
  <si>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</si>
  <si>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</si>
  <si>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</si>
  <si>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</si>
  <si>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</si>
  <si>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</si>
  <si>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</si>
  <si>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</si>
  <si>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</si>
  <si>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</si>
  <si>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</si>
  <si>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</si>
  <si>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</si>
  <si>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</si>
  <si>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</si>
  <si>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</si>
  <si>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</si>
  <si>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</si>
  <si>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</si>
  <si>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</si>
  <si>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</si>
  <si>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</si>
  <si>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</si>
  <si>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</si>
  <si>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</si>
  <si>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</si>
  <si>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</si>
  <si>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</si>
  <si>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</si>
  <si>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</si>
  <si>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</si>
  <si>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</si>
  <si>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</si>
  <si>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</si>
  <si>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</si>
  <si>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</si>
  <si>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</si>
  <si>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</si>
  <si>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</si>
  <si>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</si>
  <si>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</si>
  <si>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</si>
  <si>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</si>
  <si>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</si>
  <si>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</si>
  <si>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</si>
  <si>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</si>
  <si>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</si>
  <si>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</si>
  <si>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</si>
  <si>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</si>
  <si>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</si>
  <si>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</si>
  <si>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</si>
  <si>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</si>
  <si>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</si>
  <si>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</si>
  <si>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</si>
  <si>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</si>
  <si>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</si>
  <si>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</si>
  <si>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</si>
  <si>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</si>
  <si>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</si>
  <si>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</si>
  <si>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</si>
  <si>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</si>
  <si>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</si>
  <si>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</si>
  <si>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</si>
  <si>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</si>
  <si>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</si>
  <si>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</si>
  <si>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</si>
  <si>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</si>
  <si>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</si>
  <si>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</si>
  <si>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</si>
  <si>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</si>
  <si>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</si>
  <si>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</si>
  <si>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</si>
  <si>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</si>
  <si>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</si>
  <si>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</si>
  <si>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</si>
  <si>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</si>
  <si>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</si>
  <si>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</si>
  <si>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</si>
  <si>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</si>
  <si>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</si>
  <si>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</si>
  <si>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</si>
  <si>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</si>
  <si>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</si>
  <si>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</si>
  <si>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</si>
  <si>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</si>
  <si>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</si>
  <si>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</si>
  <si>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</si>
  <si>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</si>
  <si>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</si>
  <si>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</si>
  <si>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</si>
  <si>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</si>
  <si>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</si>
  <si>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</si>
  <si>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</si>
  <si>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</si>
  <si>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</si>
  <si>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</si>
  <si>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</si>
  <si>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</si>
  <si>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</si>
  <si>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</si>
  <si>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</si>
  <si>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</si>
  <si>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</si>
  <si>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</si>
  <si>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</si>
  <si>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</si>
  <si>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</si>
  <si>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</si>
  <si>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</si>
  <si>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</si>
  <si>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</si>
  <si>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</si>
  <si>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</si>
  <si>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</si>
  <si>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</si>
  <si>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</si>
  <si>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</si>
  <si>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</si>
  <si>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</si>
  <si>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</si>
  <si>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</si>
  <si>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</si>
  <si>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</si>
  <si>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</si>
  <si>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</si>
  <si>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</si>
  <si>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</si>
  <si>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</si>
  <si>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</si>
  <si>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</si>
  <si>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</si>
  <si>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</si>
  <si>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</si>
  <si>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</si>
  <si>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</si>
  <si>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</si>
  <si>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</si>
  <si>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</si>
  <si>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</si>
  <si>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</si>
  <si>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</si>
  <si>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</si>
  <si>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</si>
  <si>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</si>
  <si>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</si>
  <si>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</si>
  <si>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</si>
  <si>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</si>
  <si>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</si>
  <si>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</si>
  <si>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</si>
  <si>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</si>
  <si>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</si>
  <si>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</si>
  <si>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</si>
  <si>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</si>
  <si>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</si>
  <si>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</si>
  <si>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</si>
  <si>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</si>
  <si>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</si>
  <si>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</si>
  <si>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</si>
  <si>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</si>
  <si>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</si>
  <si>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</si>
  <si>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</si>
  <si>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</si>
  <si>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</si>
  <si>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</si>
  <si>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</si>
  <si>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</si>
  <si>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</si>
  <si>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</si>
  <si>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</si>
  <si>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</si>
  <si>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</si>
  <si>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</si>
  <si>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</si>
  <si>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</si>
  <si>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</si>
  <si>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</si>
  <si>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</si>
  <si>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</si>
  <si>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</si>
  <si>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</si>
  <si>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</si>
  <si>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</si>
  <si>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</si>
  <si>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</si>
  <si>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</si>
  <si>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</si>
  <si>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</si>
  <si>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</si>
  <si>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</si>
  <si>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</si>
  <si>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</si>
  <si>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</si>
  <si>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</si>
  <si>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</si>
  <si>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</si>
  <si>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</si>
  <si>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</si>
  <si>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</si>
  <si>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</si>
  <si>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</si>
  <si>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</si>
  <si>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</si>
  <si>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</si>
  <si>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</si>
  <si>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</si>
  <si>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</si>
  <si>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</si>
  <si>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</si>
  <si>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</si>
  <si>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</si>
  <si>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</si>
  <si>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</si>
  <si>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</si>
  <si>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</si>
  <si>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</si>
  <si>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</si>
  <si>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</si>
  <si>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</si>
  <si>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</si>
  <si>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</si>
  <si>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</si>
  <si>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</si>
  <si>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</si>
  <si>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</si>
  <si>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</si>
  <si>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</si>
  <si>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</si>
  <si>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</si>
  <si>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</si>
  <si>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</si>
  <si>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</si>
  <si>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</si>
  <si>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</si>
  <si>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</si>
  <si>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</si>
  <si>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</si>
  <si>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</si>
  <si>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</si>
  <si>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</si>
  <si>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</si>
  <si>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</si>
  <si>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</si>
  <si>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</si>
  <si>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</si>
  <si>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</si>
  <si>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</si>
  <si>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</si>
  <si>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</si>
  <si>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</si>
  <si>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</si>
  <si>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</si>
  <si>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</si>
  <si>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</si>
  <si>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</si>
  <si>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</si>
  <si>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</si>
  <si>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</si>
  <si>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</si>
  <si>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</si>
  <si>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</si>
  <si>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</si>
  <si>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</si>
  <si>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</si>
  <si>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</si>
  <si>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</si>
  <si>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</si>
  <si>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</si>
  <si>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</si>
  <si>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</si>
  <si>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</si>
  <si>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</si>
  <si>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</si>
  <si>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</si>
  <si>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</si>
  <si>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</si>
  <si>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</si>
  <si>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</si>
  <si>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</si>
  <si>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</si>
  <si>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</si>
  <si>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</si>
  <si>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</si>
  <si>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</si>
  <si>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</si>
  <si>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</si>
  <si>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</si>
  <si>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</si>
  <si>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</si>
  <si>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</si>
  <si>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</si>
  <si>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</si>
  <si>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</si>
  <si>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</si>
  <si>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</si>
  <si>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</si>
  <si>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</si>
  <si>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</si>
  <si>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</si>
  <si>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</si>
  <si>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</si>
  <si>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</si>
  <si>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</si>
  <si>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</si>
  <si>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</si>
  <si>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</si>
  <si>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</si>
  <si>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</si>
  <si>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</si>
  <si>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</si>
  <si>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</si>
  <si>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</si>
  <si>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</si>
  <si>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</si>
  <si>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</si>
  <si>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</si>
  <si>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</si>
  <si>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</si>
  <si>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</si>
  <si>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</si>
  <si>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</si>
  <si>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</si>
  <si>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</si>
  <si>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</si>
  <si>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</si>
  <si>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</si>
  <si>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</si>
  <si>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</si>
  <si>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</si>
  <si>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</si>
  <si>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</si>
  <si>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</si>
  <si>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</si>
  <si>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</si>
  <si>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</si>
  <si>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</si>
  <si>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</si>
  <si>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</si>
  <si>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</si>
  <si>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</si>
  <si>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</si>
  <si>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</si>
  <si>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</si>
  <si>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</si>
  <si>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</si>
  <si>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</si>
  <si>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</si>
  <si>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</si>
  <si>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</si>
  <si>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</si>
  <si>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</si>
  <si>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</si>
  <si>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</si>
  <si>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</si>
  <si>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</si>
  <si>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</si>
  <si>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</si>
  <si>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</si>
  <si>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</si>
  <si>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</si>
  <si>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</si>
  <si>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</si>
  <si>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</si>
  <si>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</si>
  <si>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</si>
  <si>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</si>
  <si>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</si>
  <si>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</si>
  <si>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</si>
  <si>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</si>
  <si>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</si>
  <si>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</si>
  <si>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</si>
  <si>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</si>
  <si>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</si>
  <si>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</si>
  <si>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</si>
  <si>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</si>
  <si>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</si>
  <si>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</si>
  <si>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</si>
  <si>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</si>
  <si>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</si>
  <si>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</si>
  <si>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</si>
  <si>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</si>
  <si>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</si>
  <si>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</si>
  <si>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</si>
  <si>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</si>
  <si>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</si>
  <si>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</si>
  <si>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</si>
  <si>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</si>
  <si>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</si>
  <si>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</si>
  <si>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</si>
  <si>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</si>
  <si>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</si>
  <si>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</si>
  <si>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</si>
  <si>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</si>
  <si>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</si>
  <si>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</si>
  <si>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</si>
  <si>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</si>
  <si>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</si>
  <si>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</si>
  <si>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</si>
  <si>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</si>
  <si>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</si>
  <si>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</si>
  <si>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</si>
  <si>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</si>
  <si>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</si>
  <si>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</si>
  <si>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</si>
  <si>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</si>
  <si>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</si>
  <si>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</si>
  <si>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</si>
  <si>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</si>
  <si>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</si>
  <si>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</si>
  <si>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</si>
  <si>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</si>
  <si>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</si>
  <si>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</si>
  <si>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</si>
  <si>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</si>
  <si>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</si>
  <si>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</si>
  <si>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</si>
  <si>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</si>
  <si>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</si>
  <si>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</si>
  <si>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</si>
  <si>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</si>
  <si>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</si>
  <si>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</si>
  <si>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</si>
  <si>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</si>
  <si>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</si>
  <si>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</si>
  <si>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</si>
  <si>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</si>
  <si>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</si>
  <si>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</si>
  <si>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</si>
  <si>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</si>
  <si>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</si>
  <si>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</si>
  <si>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</si>
  <si>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</si>
  <si>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</si>
  <si>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</si>
  <si>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</si>
  <si>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</si>
  <si>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</si>
  <si>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</si>
  <si>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</si>
  <si>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</si>
  <si>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</si>
  <si>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</si>
  <si>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</si>
  <si>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</si>
  <si>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</si>
  <si>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</si>
  <si>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</si>
  <si>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</si>
  <si>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</si>
  <si>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</si>
  <si>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</si>
  <si>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</si>
  <si>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</si>
  <si>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</si>
  <si>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</si>
  <si>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</si>
  <si>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</si>
  <si>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</si>
  <si>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</si>
  <si>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</si>
  <si>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</si>
  <si>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</si>
  <si>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</si>
  <si>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</si>
  <si>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</si>
  <si>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</si>
  <si>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</si>
  <si>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</si>
  <si>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</si>
  <si>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</si>
  <si>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</si>
  <si>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</si>
  <si>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</si>
  <si>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</si>
  <si>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</si>
  <si>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</si>
  <si>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</si>
  <si>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</si>
  <si>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</si>
  <si>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</si>
  <si>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</si>
  <si>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</si>
  <si>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</si>
  <si>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</si>
  <si>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</si>
  <si>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</si>
  <si>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</si>
  <si>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</si>
  <si>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</si>
  <si>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</si>
  <si>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</si>
  <si>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</si>
  <si>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</si>
  <si>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</si>
  <si>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</si>
  <si>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</si>
  <si>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</si>
  <si>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</si>
  <si>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</si>
  <si>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</si>
  <si>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</si>
  <si>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</si>
  <si>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</si>
  <si>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</si>
  <si>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</si>
  <si>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</si>
  <si>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</si>
  <si>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</si>
  <si>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</si>
  <si>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</si>
  <si>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</si>
  <si>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</si>
  <si>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</si>
  <si>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</si>
  <si>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</si>
  <si>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</si>
  <si>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</si>
  <si>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</si>
  <si>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</si>
  <si>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</si>
  <si>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</si>
  <si>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</si>
  <si>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</si>
  <si>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</si>
  <si>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</si>
  <si>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</si>
  <si>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</si>
  <si>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</si>
  <si>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</si>
  <si>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</si>
  <si>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</si>
  <si>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</si>
  <si>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</si>
  <si>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</si>
  <si>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</si>
  <si>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</si>
  <si>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</si>
  <si>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</si>
  <si>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</si>
  <si>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</si>
  <si>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</si>
  <si>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</si>
  <si>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</si>
  <si>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</si>
  <si>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</si>
  <si>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</si>
  <si>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</si>
  <si>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</si>
  <si>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</si>
  <si>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</si>
  <si>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</si>
  <si>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</si>
  <si>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</si>
  <si>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</si>
  <si>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</si>
  <si>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</si>
  <si>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</si>
  <si>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</si>
  <si>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</si>
  <si>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</si>
  <si>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</si>
  <si>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</si>
  <si>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</si>
  <si>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</si>
  <si>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</si>
  <si>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</si>
  <si>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</si>
  <si>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</si>
  <si>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</si>
  <si>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</si>
  <si>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</si>
  <si>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</si>
  <si>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</si>
  <si>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</si>
  <si>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</si>
  <si>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</si>
  <si>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</si>
  <si>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</si>
  <si>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</si>
  <si>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</si>
  <si>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</si>
  <si>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</si>
  <si>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</si>
  <si>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</si>
  <si>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</si>
  <si>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</si>
  <si>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</si>
  <si>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</si>
  <si>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</si>
  <si>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</si>
  <si>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</si>
  <si>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</si>
  <si>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</si>
  <si>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</si>
  <si>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</si>
  <si>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</si>
  <si>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</si>
  <si>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</si>
  <si>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</si>
  <si>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</si>
  <si>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</si>
  <si>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</si>
  <si>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</si>
  <si>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</si>
  <si>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</si>
  <si>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</si>
  <si>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</si>
  <si>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</si>
  <si>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</si>
  <si>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</si>
  <si>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</si>
  <si>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</si>
  <si>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</si>
  <si>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</si>
  <si>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</si>
  <si>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</si>
  <si>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</si>
  <si>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</si>
  <si>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</si>
  <si>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</si>
  <si>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</si>
  <si>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</si>
  <si>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</si>
  <si>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</si>
  <si>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</si>
  <si>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</si>
  <si>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</si>
  <si>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</si>
  <si>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</si>
  <si>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</si>
  <si>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</si>
  <si>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</si>
  <si>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</si>
  <si>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</si>
  <si>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</si>
  <si>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</si>
  <si>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</si>
  <si>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</si>
  <si>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</si>
  <si>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</si>
  <si>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</si>
  <si>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</si>
  <si>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</si>
  <si>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</si>
  <si>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</si>
  <si>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</si>
  <si>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</si>
  <si>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</si>
  <si>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</si>
  <si>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</si>
  <si>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</si>
  <si>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</si>
  <si>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</si>
  <si>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</si>
  <si>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</si>
  <si>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</si>
  <si>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</si>
  <si>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</si>
  <si>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</si>
  <si>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</si>
  <si>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</si>
  <si>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</si>
  <si>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</si>
  <si>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</si>
  <si>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</si>
  <si>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</si>
  <si>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</si>
  <si>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</si>
  <si>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</si>
  <si>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</si>
  <si>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</si>
  <si>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</si>
  <si>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</si>
  <si>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</si>
  <si>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</si>
  <si>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</si>
  <si>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</si>
  <si>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</si>
  <si>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</si>
  <si>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</si>
  <si>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</si>
  <si>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</si>
  <si>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</si>
  <si>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</si>
  <si>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</si>
  <si>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</si>
  <si>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</si>
  <si>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</si>
  <si>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</si>
  <si>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</si>
  <si>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</si>
  <si>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</si>
  <si>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</si>
  <si>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</si>
  <si>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</si>
  <si>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</si>
  <si>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</si>
  <si>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</si>
  <si>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</si>
  <si>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</si>
  <si>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</si>
  <si>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</si>
  <si>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</si>
  <si>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</si>
  <si>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</si>
  <si>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</si>
  <si>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</si>
  <si>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</si>
  <si>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</si>
  <si>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</si>
  <si>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</si>
  <si>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</si>
  <si>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</si>
  <si>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</si>
  <si>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</si>
  <si>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</si>
  <si>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</si>
  <si>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</si>
  <si>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</si>
  <si>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</si>
  <si>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</si>
  <si>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</si>
  <si>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</si>
  <si>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</si>
  <si>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</si>
  <si>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</si>
  <si>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</si>
  <si>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</si>
  <si>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</si>
  <si>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</si>
  <si>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</si>
  <si>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</si>
  <si>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</si>
  <si>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</si>
  <si>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</si>
  <si>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</si>
  <si>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</si>
  <si>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</si>
  <si>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</si>
  <si>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</si>
  <si>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</si>
  <si>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</si>
  <si>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</si>
  <si>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</si>
  <si>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</si>
  <si>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</si>
  <si>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</si>
  <si>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</si>
  <si>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</si>
  <si>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</si>
  <si>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</si>
  <si>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</si>
  <si>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</si>
  <si>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</si>
  <si>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</si>
  <si>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</si>
  <si>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</si>
  <si>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</si>
  <si>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</si>
  <si>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</si>
  <si>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</si>
  <si>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</si>
  <si>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</si>
  <si>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</si>
  <si>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</si>
  <si>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</si>
  <si>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</si>
  <si>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</si>
  <si>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</si>
  <si>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</si>
  <si>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</si>
  <si>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</si>
  <si>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</si>
  <si>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</si>
  <si>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</si>
  <si>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</si>
  <si>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</si>
  <si>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</si>
  <si>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</si>
  <si>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</si>
  <si>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</si>
  <si>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</si>
  <si>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</si>
  <si>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</si>
  <si>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</si>
  <si>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</si>
  <si>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</si>
  <si>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</si>
  <si>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</si>
  <si>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</si>
  <si>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</si>
  <si>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</si>
  <si>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</si>
  <si>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</si>
  <si>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</si>
  <si>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</si>
  <si>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</si>
  <si>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</si>
  <si>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</si>
  <si>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</si>
  <si>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</si>
  <si>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</si>
  <si>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</si>
  <si>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</si>
  <si>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</si>
  <si>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</si>
  <si>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</si>
  <si>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</si>
  <si>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</si>
  <si>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</si>
  <si>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</si>
  <si>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</si>
  <si>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</si>
  <si>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</si>
  <si>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</si>
  <si>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</si>
  <si>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</si>
  <si>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</si>
  <si>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</si>
  <si>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</si>
  <si>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</si>
  <si>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</si>
  <si>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</si>
  <si>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</si>
  <si>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</si>
  <si>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</si>
  <si>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</si>
  <si>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</si>
  <si>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</si>
  <si>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</si>
  <si>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</si>
  <si>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</si>
  <si>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</si>
  <si>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</si>
  <si>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</si>
  <si>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</si>
  <si>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</si>
  <si>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</si>
  <si>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</si>
  <si>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</si>
  <si>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</si>
  <si>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</si>
  <si>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</si>
  <si>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</si>
  <si>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</si>
  <si>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</si>
  <si>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</si>
  <si>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</si>
  <si>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</si>
  <si>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</si>
  <si>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</si>
  <si>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</si>
  <si>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</si>
  <si>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</si>
  <si>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</si>
  <si>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</si>
  <si>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</si>
  <si>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</si>
  <si>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</si>
  <si>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</si>
  <si>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</si>
  <si>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</si>
  <si>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</si>
  <si>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</si>
  <si>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</si>
  <si>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</si>
  <si>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</si>
  <si>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</si>
  <si>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</si>
  <si>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</si>
  <si>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</si>
  <si>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</si>
  <si>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</si>
  <si>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</si>
  <si>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</si>
  <si>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</si>
  <si>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</si>
  <si>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</si>
  <si>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</si>
  <si>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</si>
  <si>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</si>
  <si>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</si>
  <si>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</si>
  <si>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</si>
  <si>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</si>
  <si>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</si>
  <si>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</si>
  <si>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</si>
  <si>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</si>
  <si>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</si>
  <si>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</si>
  <si>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</si>
  <si>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</si>
  <si>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</si>
  <si>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</si>
  <si>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</si>
  <si>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</si>
  <si>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</si>
  <si>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</si>
  <si>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</si>
  <si>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</si>
  <si>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</si>
  <si>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</si>
  <si>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</si>
  <si>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</si>
  <si>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</si>
  <si>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</si>
  <si>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</si>
  <si>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</si>
  <si>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</si>
  <si>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</si>
  <si>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</si>
  <si>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</si>
  <si>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</si>
  <si>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</si>
  <si>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</si>
  <si>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</si>
  <si>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</si>
  <si>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</si>
  <si>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</si>
  <si>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</si>
  <si>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</si>
  <si>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</si>
  <si>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</si>
  <si>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</si>
  <si>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</si>
  <si>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</si>
  <si>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</si>
  <si>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</si>
  <si>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</si>
  <si>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</si>
  <si>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</si>
  <si>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</si>
  <si>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</si>
  <si>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</si>
  <si>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</si>
  <si>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</si>
  <si>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</si>
  <si>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</si>
  <si>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</si>
  <si>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</si>
  <si>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</si>
  <si>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</si>
  <si>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</si>
  <si>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</si>
  <si>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</si>
  <si>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</si>
  <si>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</si>
  <si>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</si>
  <si>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</si>
  <si>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</si>
  <si>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</si>
  <si>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</si>
  <si>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</si>
  <si>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</si>
  <si>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</si>
  <si>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</si>
  <si>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</si>
  <si>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</si>
  <si>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</si>
  <si>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</si>
  <si>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</si>
  <si>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</si>
  <si>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</si>
  <si>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</si>
  <si>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</si>
  <si>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</si>
  <si>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</si>
  <si>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</si>
  <si>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</si>
  <si>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</si>
  <si>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</si>
  <si>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</si>
  <si>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</si>
  <si>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</si>
  <si>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</si>
  <si>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</si>
  <si>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</si>
  <si>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</si>
  <si>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</si>
  <si>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</si>
  <si>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</si>
  <si>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</si>
  <si>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</si>
  <si>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</si>
  <si>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</si>
  <si>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</si>
  <si>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</si>
  <si>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</si>
  <si>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</si>
  <si>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</si>
  <si>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</si>
  <si>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</si>
  <si>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</si>
  <si>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</si>
  <si>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</si>
  <si>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</si>
  <si>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</si>
  <si>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</si>
  <si>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</si>
  <si>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</si>
  <si>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</si>
  <si>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</si>
  <si>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</si>
  <si>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</si>
  <si>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</si>
  <si>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</si>
  <si>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</si>
  <si>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</si>
  <si>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</si>
  <si>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</si>
  <si>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</si>
  <si>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</si>
  <si>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</si>
  <si>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</si>
  <si>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</si>
  <si>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</si>
  <si>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</si>
  <si>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</si>
  <si>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</si>
  <si>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</si>
  <si>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</si>
  <si>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</si>
  <si>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</si>
  <si>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</si>
  <si>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</si>
  <si>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</si>
  <si>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</si>
  <si>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</si>
  <si>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</si>
  <si>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</si>
  <si>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</si>
  <si>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</si>
  <si>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</si>
  <si>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</si>
  <si>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</si>
  <si>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</si>
  <si>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</si>
  <si>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</si>
  <si>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</si>
  <si>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</si>
  <si>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</si>
  <si>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</si>
  <si>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</si>
  <si>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</si>
  <si>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</si>
  <si>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</si>
  <si>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</si>
  <si>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</si>
  <si>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</si>
  <si>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</si>
  <si>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</si>
  <si>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</si>
  <si>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</si>
  <si>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</si>
  <si>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</si>
  <si>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</si>
  <si>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</si>
  <si>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</si>
  <si>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</si>
  <si>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</si>
  <si>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</si>
  <si>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</si>
  <si>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</si>
  <si>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</si>
  <si>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</si>
  <si>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</si>
  <si>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</si>
  <si>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</si>
  <si>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</si>
  <si>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</si>
  <si>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</si>
  <si>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</si>
  <si>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</si>
  <si>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</si>
  <si>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</si>
  <si>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</si>
  <si>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</si>
  <si>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</si>
  <si>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</si>
  <si>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</si>
  <si>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</si>
  <si>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</si>
  <si>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</si>
  <si>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</si>
  <si>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</si>
  <si>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</si>
  <si>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</si>
  <si>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</si>
  <si>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</si>
  <si>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</si>
  <si>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</si>
  <si>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</si>
  <si>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</si>
  <si>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</si>
  <si>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</si>
  <si>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</si>
  <si>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</si>
  <si>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</si>
  <si>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</si>
  <si>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</si>
  <si>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</si>
  <si>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</si>
  <si>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</si>
  <si>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</si>
  <si>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</si>
  <si>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</si>
  <si>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</si>
  <si>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</si>
  <si>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</si>
  <si>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</si>
  <si>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</si>
  <si>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</si>
  <si>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</si>
  <si>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</si>
  <si>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</si>
  <si>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</si>
  <si>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</si>
  <si>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</si>
  <si>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</si>
  <si>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</si>
  <si>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</si>
  <si>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</si>
  <si>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</si>
  <si>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</si>
  <si>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</si>
  <si>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</si>
  <si>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</si>
  <si>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</si>
  <si>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</si>
  <si>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</si>
  <si>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</si>
  <si>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</si>
  <si>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</si>
  <si>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</si>
  <si>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</si>
  <si>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</si>
  <si>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</si>
  <si>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</si>
  <si>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</si>
  <si>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</si>
  <si>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</si>
  <si>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</si>
  <si>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</si>
  <si>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</si>
  <si>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</si>
  <si>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</si>
  <si>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</si>
  <si>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</si>
  <si>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</si>
  <si>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</si>
  <si>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</si>
  <si>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</si>
  <si>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</si>
  <si>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</si>
  <si>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</si>
  <si>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</si>
  <si>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</si>
  <si>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</si>
  <si>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</si>
  <si>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</si>
  <si>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</si>
  <si>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</si>
  <si>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</si>
  <si>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</si>
  <si>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</si>
  <si>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</si>
  <si>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</si>
  <si>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</si>
  <si>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</si>
  <si>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</si>
  <si>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</si>
  <si>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</si>
  <si>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</si>
  <si>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</si>
  <si>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</si>
  <si>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</si>
  <si>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</si>
  <si>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</si>
  <si>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</si>
  <si>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</si>
  <si>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</si>
  <si>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</si>
  <si>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</si>
  <si>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</si>
  <si>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</si>
  <si>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</si>
  <si>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</si>
  <si>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</si>
  <si>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</si>
  <si>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</si>
  <si>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</si>
  <si>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</si>
  <si>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</si>
  <si>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</si>
  <si>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</si>
  <si>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</si>
  <si>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</si>
  <si>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</si>
  <si>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</si>
  <si>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</si>
  <si>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</si>
  <si>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</si>
  <si>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</si>
  <si>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</si>
  <si>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</si>
  <si>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</si>
  <si>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</si>
  <si>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</si>
  <si>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</si>
  <si>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</si>
  <si>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</si>
  <si>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</si>
  <si>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</si>
  <si>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</si>
  <si>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</si>
  <si>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</si>
  <si>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</si>
  <si>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</si>
  <si>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</si>
  <si>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</si>
  <si>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</si>
  <si>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</si>
  <si>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</si>
  <si>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</si>
  <si>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</si>
  <si>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</si>
  <si>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</si>
  <si>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</si>
  <si>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</si>
  <si>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</si>
  <si>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</si>
  <si>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</si>
  <si>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</si>
  <si>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</si>
  <si>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</si>
  <si>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</si>
  <si>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</si>
  <si>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</si>
  <si>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</si>
  <si>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</si>
  <si>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</si>
  <si>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</si>
  <si>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</si>
  <si>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</si>
  <si>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</si>
  <si>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</si>
  <si>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</si>
  <si>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</si>
  <si>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</si>
  <si>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</si>
  <si>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</si>
  <si>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</si>
  <si>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</si>
  <si>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</si>
  <si>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</si>
  <si>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</si>
  <si>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</si>
  <si>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</si>
  <si>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</si>
  <si>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</si>
  <si>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</si>
  <si>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</si>
  <si>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</si>
  <si>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</si>
  <si>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</si>
  <si>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</si>
  <si>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</si>
  <si>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</si>
  <si>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</si>
  <si>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</si>
  <si>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</si>
  <si>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</si>
  <si>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</si>
  <si>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</si>
  <si>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</si>
  <si>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</si>
  <si>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</si>
  <si>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</si>
  <si>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</si>
  <si>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</si>
  <si>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</si>
  <si>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</si>
  <si>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</si>
  <si>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</si>
  <si>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</si>
  <si>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</si>
  <si>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</si>
  <si>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</si>
  <si>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</si>
  <si>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</si>
  <si>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</si>
  <si>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</si>
  <si>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</si>
  <si>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</si>
  <si>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</si>
  <si>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</si>
  <si>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</si>
  <si>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</si>
  <si>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</si>
  <si>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</si>
  <si>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</si>
  <si>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</si>
  <si>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</si>
  <si>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</si>
  <si>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</si>
  <si>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</si>
  <si>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</si>
  <si>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</si>
  <si>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</si>
  <si>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</si>
  <si>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</si>
  <si>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</si>
  <si>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</si>
  <si>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</si>
  <si>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</si>
  <si>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</si>
  <si>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</si>
  <si>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</si>
  <si>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</si>
  <si>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</si>
  <si>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</si>
  <si>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</si>
  <si>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</si>
  <si>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</si>
  <si>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</si>
  <si>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</si>
  <si>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</si>
  <si>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</si>
  <si>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</si>
  <si>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</si>
  <si>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</si>
  <si>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</si>
  <si>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</si>
  <si>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</si>
  <si>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</si>
  <si>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</si>
  <si>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</si>
  <si>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</si>
  <si>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</si>
  <si>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</si>
  <si>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</si>
  <si>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</si>
  <si>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</si>
  <si>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</si>
  <si>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</si>
  <si>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</si>
  <si>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</si>
  <si>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</si>
  <si>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</si>
  <si>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</si>
  <si>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</si>
  <si>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</si>
  <si>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</si>
  <si>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</si>
  <si>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</si>
  <si>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</si>
  <si>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</si>
  <si>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</si>
  <si>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</si>
  <si>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</si>
  <si>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</si>
  <si>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</si>
  <si>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</si>
  <si>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</si>
  <si>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</si>
  <si>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</si>
  <si>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</si>
  <si>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</si>
  <si>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</si>
  <si>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</si>
  <si>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</si>
  <si>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</si>
  <si>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</si>
  <si>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</si>
  <si>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</si>
  <si>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</si>
  <si>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</si>
  <si>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</si>
  <si>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</si>
  <si>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</si>
  <si>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</si>
  <si>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</si>
  <si>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</si>
  <si>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</si>
  <si>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</si>
  <si>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</si>
  <si>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</si>
  <si>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</si>
  <si>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</si>
  <si>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</si>
  <si>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</si>
  <si>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</si>
  <si>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</si>
  <si>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</si>
  <si>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</si>
  <si>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</si>
  <si>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</si>
  <si>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</si>
  <si>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</si>
  <si>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</si>
  <si>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</si>
  <si>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</si>
  <si>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</si>
  <si>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</si>
  <si>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</si>
  <si>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</si>
  <si>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</si>
  <si>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</si>
  <si>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</si>
  <si>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</si>
  <si>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</si>
  <si>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</si>
  <si>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</si>
  <si>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</si>
  <si>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</si>
  <si>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</si>
  <si>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</si>
  <si>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</si>
  <si>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</si>
  <si>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</si>
  <si>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</si>
  <si>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</si>
  <si>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</si>
  <si>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</si>
  <si>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</si>
  <si>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</si>
  <si>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</si>
  <si>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</si>
  <si>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</si>
  <si>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</si>
  <si>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</si>
  <si>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</si>
  <si>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</si>
  <si>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</si>
  <si>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</si>
  <si>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</si>
  <si>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</si>
  <si>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</si>
  <si>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</si>
  <si>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</si>
  <si>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</si>
  <si>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</si>
  <si>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</si>
  <si>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</si>
  <si>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</si>
  <si>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</si>
  <si>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</si>
  <si>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</si>
  <si>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</si>
  <si>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</si>
  <si>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</si>
  <si>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</si>
  <si>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</si>
  <si>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</si>
  <si>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</si>
  <si>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</si>
  <si>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</si>
  <si>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</si>
  <si>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</si>
  <si>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</si>
  <si>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</si>
  <si>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</si>
  <si>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</si>
  <si>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</si>
  <si>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</si>
  <si>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</si>
  <si>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</si>
  <si>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</si>
  <si>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</si>
  <si>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</si>
  <si>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</si>
  <si>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</si>
  <si>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</si>
  <si>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</si>
  <si>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</si>
  <si>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</si>
  <si>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</si>
  <si>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</si>
  <si>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</si>
  <si>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</si>
  <si>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</si>
  <si>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</si>
  <si>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</si>
  <si>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</si>
  <si>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</si>
  <si>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</si>
  <si>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</si>
  <si>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</si>
  <si>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</si>
  <si>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</si>
  <si>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</si>
  <si>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</si>
  <si>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</si>
  <si>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</si>
  <si>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</si>
  <si>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</si>
  <si>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</si>
  <si>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</si>
  <si>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</si>
  <si>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</si>
  <si>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</si>
  <si>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</si>
  <si>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</si>
  <si>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</si>
  <si>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</si>
  <si>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</si>
  <si>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</si>
  <si>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</si>
  <si>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</si>
  <si>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</si>
  <si>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</si>
  <si>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</si>
  <si>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</si>
  <si>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</si>
  <si>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</si>
  <si>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</si>
  <si>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</si>
  <si>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</si>
  <si>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</si>
  <si>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</si>
  <si>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</si>
  <si>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</si>
  <si>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</si>
  <si>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</si>
  <si>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</si>
  <si>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</si>
  <si>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</si>
  <si>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</si>
  <si>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</si>
  <si>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</si>
  <si>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</si>
  <si>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</si>
  <si>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</si>
  <si>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</si>
  <si>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</si>
  <si>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</si>
  <si>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</si>
  <si>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</si>
  <si>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</si>
  <si>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</si>
  <si>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</si>
  <si>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</si>
  <si>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</si>
  <si>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</si>
  <si>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</si>
  <si>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</si>
  <si>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</si>
  <si>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</si>
  <si>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</si>
  <si>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</si>
  <si>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</si>
  <si>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</si>
  <si>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</si>
  <si>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</si>
  <si>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</si>
  <si>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</si>
  <si>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</si>
  <si>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</si>
  <si>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</si>
  <si>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</si>
  <si>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</si>
  <si>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</si>
  <si>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</si>
  <si>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</si>
  <si>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</si>
  <si>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</si>
  <si>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</si>
  <si>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</si>
  <si>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</si>
  <si>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</si>
  <si>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</si>
  <si>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</si>
  <si>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</si>
  <si>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</si>
  <si>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</si>
  <si>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</si>
  <si>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</si>
  <si>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</si>
  <si>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</si>
  <si>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</si>
  <si>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</si>
  <si>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</si>
  <si>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</si>
  <si>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</si>
  <si>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</si>
  <si>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</si>
  <si>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</si>
  <si>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</si>
  <si>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</si>
  <si>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</si>
  <si>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</si>
  <si>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</si>
  <si>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</si>
  <si>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</si>
  <si>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</si>
  <si>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</si>
  <si>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</si>
  <si>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</si>
  <si>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</si>
  <si>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</si>
  <si>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</si>
  <si>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</si>
  <si>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</si>
  <si>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</si>
  <si>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</si>
  <si>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</si>
  <si>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</si>
  <si>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</si>
  <si>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</si>
  <si>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</si>
  <si>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</si>
  <si>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</si>
  <si>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</si>
  <si>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</si>
  <si>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</si>
  <si>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</si>
  <si>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</si>
  <si>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</si>
  <si>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</si>
  <si>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</si>
  <si>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</si>
  <si>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</si>
  <si>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</si>
  <si>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</si>
  <si>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</si>
  <si>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</si>
  <si>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</si>
  <si>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</si>
  <si>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</si>
  <si>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</si>
  <si>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</si>
  <si>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</si>
  <si>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</si>
  <si>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</si>
  <si>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</si>
  <si>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</si>
  <si>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</si>
  <si>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</si>
  <si>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</si>
  <si>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</si>
  <si>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</si>
  <si>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</si>
  <si>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</si>
  <si>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</si>
  <si>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</si>
  <si>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</si>
  <si>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</si>
  <si>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</si>
  <si>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</si>
  <si>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</si>
  <si>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</si>
  <si>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</si>
  <si>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</si>
  <si>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</si>
  <si>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</si>
  <si>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</si>
  <si>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</si>
  <si>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</si>
  <si>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</si>
  <si>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</si>
  <si>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</si>
  <si>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</si>
  <si>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</si>
  <si>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</si>
  <si>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</si>
  <si>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</si>
  <si>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</si>
  <si>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</si>
  <si>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</si>
  <si>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</si>
  <si>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</si>
  <si>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</si>
  <si>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</si>
  <si>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</si>
  <si>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</si>
  <si>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</si>
  <si>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</si>
  <si>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</si>
  <si>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</si>
  <si>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</si>
  <si>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</si>
  <si>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</si>
  <si>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</si>
  <si>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</si>
  <si>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</si>
  <si>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</si>
  <si>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</si>
  <si>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</si>
  <si>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</si>
  <si>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</si>
  <si>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</si>
  <si>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</si>
  <si>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</si>
  <si>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</si>
  <si>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</si>
  <si>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</si>
  <si>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</si>
  <si>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</si>
  <si>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</si>
  <si>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</si>
  <si>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</si>
  <si>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</si>
  <si>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</si>
  <si>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</si>
  <si>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</si>
  <si>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</si>
  <si>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</si>
  <si>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</si>
  <si>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</si>
  <si>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</si>
  <si>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</si>
  <si>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</si>
  <si>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</si>
  <si>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</si>
  <si>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</si>
  <si>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</si>
  <si>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</si>
  <si>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</si>
  <si>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</si>
  <si>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</si>
  <si>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</si>
  <si>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</si>
  <si>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</si>
  <si>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</si>
  <si>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</si>
  <si>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</si>
  <si>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</si>
  <si>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</si>
  <si>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</si>
  <si>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</si>
  <si>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</si>
  <si>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</si>
  <si>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</si>
  <si>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</si>
  <si>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</si>
  <si>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</si>
  <si>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</si>
  <si>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</si>
  <si>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</si>
  <si>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</si>
  <si>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</si>
  <si>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</si>
  <si>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</si>
  <si>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</si>
  <si>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</si>
  <si>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</si>
  <si>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</si>
  <si>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</si>
  <si>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</si>
  <si>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</si>
  <si>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</si>
  <si>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</si>
  <si>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</si>
  <si>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</si>
  <si>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</si>
  <si>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</si>
  <si>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</si>
  <si>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</si>
  <si>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</si>
  <si>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</si>
  <si>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</si>
  <si>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</si>
  <si>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</si>
  <si>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</si>
  <si>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</si>
  <si>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</si>
  <si>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</si>
  <si>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</si>
  <si>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</si>
  <si>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</si>
  <si>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</si>
  <si>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</si>
  <si>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</si>
  <si>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</si>
  <si>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</si>
  <si>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</si>
  <si>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</si>
  <si>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</si>
  <si>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</si>
  <si>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</si>
  <si>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</si>
  <si>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</si>
  <si>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</si>
  <si>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</si>
  <si>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</si>
  <si>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</si>
  <si>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</si>
  <si>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</si>
  <si>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</si>
  <si>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</si>
  <si>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</si>
  <si>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</si>
  <si>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</si>
  <si>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</si>
  <si>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</si>
  <si>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</si>
  <si>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</si>
  <si>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</si>
  <si>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</si>
  <si>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</si>
  <si>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</si>
  <si>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</si>
  <si>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</si>
  <si>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</si>
  <si>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</si>
  <si>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</si>
  <si>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</si>
  <si>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</si>
  <si>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</si>
  <si>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</si>
  <si>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</si>
  <si>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</si>
  <si>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</si>
  <si>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</si>
  <si>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</si>
  <si>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</si>
  <si>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</si>
  <si>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</si>
  <si>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</si>
  <si>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</si>
  <si>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</si>
  <si>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</si>
  <si>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</si>
  <si>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</si>
  <si>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</si>
  <si>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</si>
  <si>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</si>
  <si>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</si>
  <si>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</si>
  <si>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</si>
  <si>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</si>
  <si>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</si>
  <si>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</si>
  <si>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</si>
  <si>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</si>
  <si>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</si>
  <si>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</si>
  <si>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</si>
  <si>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</si>
  <si>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</si>
  <si>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</si>
  <si>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</si>
  <si>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</si>
  <si>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</si>
  <si>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</si>
  <si>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</si>
  <si>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</si>
  <si>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</si>
  <si>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</si>
  <si>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</si>
  <si>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</si>
  <si>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</si>
  <si>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</si>
  <si>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</si>
  <si>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</si>
  <si>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</si>
  <si>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</si>
  <si>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</si>
  <si>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</si>
  <si>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</si>
  <si>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</si>
  <si>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</si>
  <si>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</si>
  <si>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</si>
  <si>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</si>
  <si>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</si>
  <si>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</si>
  <si>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</si>
  <si>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</si>
  <si>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</si>
  <si>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</si>
  <si>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</si>
  <si>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</si>
  <si>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</si>
  <si>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</si>
  <si>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</si>
  <si>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</si>
  <si>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</si>
  <si>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</si>
  <si>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</si>
  <si>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</si>
  <si>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</si>
  <si>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</si>
  <si>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</si>
  <si>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</si>
  <si>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</si>
  <si>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</si>
  <si>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</si>
  <si>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</si>
  <si>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</si>
  <si>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</si>
  <si>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</si>
  <si>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</si>
  <si>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</si>
  <si>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</si>
  <si>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</si>
  <si>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</si>
  <si>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</si>
  <si>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</si>
  <si>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</si>
  <si>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</si>
  <si>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</si>
  <si>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</si>
  <si>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</si>
  <si>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</si>
  <si>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</si>
  <si>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</si>
  <si>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</si>
  <si>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</si>
  <si>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</si>
  <si>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</si>
  <si>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</si>
  <si>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</si>
  <si>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</si>
  <si>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</si>
  <si>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</si>
  <si>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</si>
  <si>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</si>
  <si>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</si>
  <si>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</si>
  <si>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</si>
  <si>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</si>
  <si>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</si>
  <si>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</si>
  <si>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</si>
  <si>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</si>
  <si>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</si>
  <si>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</si>
  <si>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</si>
  <si>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</si>
  <si>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</si>
  <si>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</si>
  <si>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</si>
  <si>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</si>
  <si>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</si>
  <si>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</si>
  <si>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</si>
  <si>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</si>
  <si>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</si>
  <si>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</si>
  <si>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</si>
  <si>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</si>
  <si>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</si>
  <si>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</si>
  <si>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</si>
  <si>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</si>
  <si>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</si>
  <si>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</si>
  <si>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</si>
  <si>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</si>
  <si>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</si>
  <si>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</si>
  <si>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</si>
  <si>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</si>
  <si>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</si>
  <si>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</si>
  <si>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</si>
  <si>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</si>
  <si>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</si>
  <si>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</si>
  <si>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</si>
  <si>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</si>
  <si>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</si>
  <si>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</si>
  <si>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</si>
  <si>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</si>
  <si>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</si>
  <si>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</si>
  <si>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</si>
  <si>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</si>
  <si>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</si>
  <si>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</si>
  <si>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</si>
  <si>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</si>
  <si>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</si>
  <si>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</si>
  <si>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</si>
  <si>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</si>
  <si>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</si>
  <si>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</si>
  <si>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</si>
  <si>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</si>
  <si>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</si>
  <si>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</si>
  <si>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</si>
  <si>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</si>
  <si>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</si>
  <si>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</si>
  <si>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</si>
  <si>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</si>
  <si>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</si>
  <si>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</si>
  <si>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</si>
  <si>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</si>
  <si>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</si>
  <si>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</si>
  <si>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</si>
  <si>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</si>
  <si>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</si>
  <si>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</si>
  <si>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</si>
  <si>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</si>
  <si>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</si>
  <si>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</si>
  <si>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</si>
  <si>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</si>
  <si>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</si>
  <si>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</si>
  <si>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</si>
  <si>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</si>
  <si>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</si>
  <si>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</si>
  <si>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</si>
  <si>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</si>
  <si>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</si>
  <si>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</si>
  <si>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</si>
  <si>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</si>
  <si>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</si>
  <si>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</si>
  <si>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</si>
  <si>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</si>
  <si>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</si>
  <si>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</si>
  <si>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</si>
  <si>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</si>
  <si>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</si>
  <si>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</si>
  <si>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</si>
  <si>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</si>
  <si>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</si>
  <si>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</si>
  <si>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</si>
  <si>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</si>
  <si>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</si>
  <si>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</si>
  <si>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</si>
  <si>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</si>
  <si>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</si>
  <si>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</si>
  <si>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</si>
  <si>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</si>
  <si>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</si>
  <si>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</si>
  <si>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</si>
  <si>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</si>
  <si>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</si>
  <si>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</si>
  <si>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</si>
  <si>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</si>
  <si>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</si>
  <si>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</si>
  <si>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</si>
  <si>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</si>
  <si>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</si>
  <si>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</si>
  <si>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</si>
  <si>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</si>
  <si>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</si>
  <si>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</si>
  <si>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</si>
  <si>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</si>
  <si>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</si>
  <si>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</si>
  <si>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</si>
  <si>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</si>
  <si>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</si>
  <si>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</si>
  <si>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</si>
  <si>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</si>
  <si>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</si>
  <si>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</si>
  <si>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</si>
  <si>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</si>
  <si>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</si>
  <si>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</si>
  <si>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</si>
  <si>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</si>
  <si>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</si>
  <si>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</si>
  <si>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</si>
  <si>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</si>
  <si>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</si>
  <si>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</si>
  <si>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</si>
  <si>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</si>
  <si>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</si>
  <si>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</si>
  <si>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</si>
  <si>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</si>
  <si>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</si>
  <si>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</si>
  <si>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</si>
  <si>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</si>
  <si>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</si>
  <si>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</si>
  <si>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</si>
  <si>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</si>
  <si>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</si>
  <si>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</si>
  <si>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</si>
  <si>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</si>
  <si>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</si>
  <si>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</si>
  <si>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</si>
  <si>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</si>
  <si>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</si>
  <si>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</si>
  <si>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</si>
  <si>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</si>
  <si>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</si>
  <si>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</si>
  <si>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</si>
  <si>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</si>
  <si>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</si>
  <si>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</si>
  <si>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</si>
  <si>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</si>
  <si>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</si>
  <si>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</si>
  <si>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</si>
  <si>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</si>
  <si>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</si>
  <si>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</si>
  <si>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</si>
  <si>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</si>
  <si>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</si>
  <si>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</si>
  <si>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</si>
  <si>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</si>
  <si>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</si>
  <si>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</si>
  <si>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</si>
  <si>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</si>
  <si>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</si>
  <si>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</si>
  <si>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</si>
  <si>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</si>
  <si>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</si>
  <si>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</si>
  <si>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</si>
  <si>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</si>
  <si>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</si>
  <si>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</si>
  <si>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</si>
  <si>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</si>
  <si>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</si>
  <si>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</si>
  <si>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</si>
  <si>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</si>
  <si>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</si>
  <si>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</si>
  <si>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</si>
  <si>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</si>
  <si>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</si>
  <si>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</si>
  <si>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</si>
  <si>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</si>
  <si>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</si>
  <si>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</si>
  <si>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</si>
  <si>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</si>
  <si>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</si>
  <si>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</si>
  <si>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</si>
  <si>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</si>
  <si>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</si>
  <si>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</si>
  <si>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</si>
  <si>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</si>
  <si>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</si>
  <si>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</si>
  <si>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</si>
  <si>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</si>
  <si>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</si>
  <si>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</si>
  <si>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</si>
  <si>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</si>
  <si>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</si>
  <si>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</si>
  <si>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</si>
  <si>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</si>
  <si>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</si>
  <si>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</si>
  <si>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</si>
  <si>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</si>
  <si>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</si>
  <si>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</si>
  <si>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</si>
  <si>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</si>
  <si>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</si>
  <si>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</si>
  <si>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</si>
  <si>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</si>
  <si>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</si>
  <si>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</si>
  <si>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</si>
  <si>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</si>
  <si>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</si>
  <si>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</si>
  <si>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</si>
  <si>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</si>
  <si>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</si>
  <si>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</si>
  <si>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</si>
  <si>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</si>
  <si>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</si>
  <si>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</si>
  <si>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</si>
  <si>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</si>
  <si>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</si>
  <si>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</si>
  <si>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</si>
  <si>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</si>
  <si>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</si>
  <si>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</si>
  <si>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</si>
  <si>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</si>
  <si>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</si>
  <si>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</si>
  <si>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</si>
  <si>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</si>
  <si>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</si>
  <si>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</si>
  <si>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</si>
  <si>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</si>
  <si>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</si>
  <si>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</si>
  <si>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</si>
  <si>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</si>
  <si>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</si>
  <si>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</si>
  <si>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</si>
  <si>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</si>
  <si>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</si>
  <si>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</si>
  <si>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</si>
  <si>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</si>
  <si>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</si>
  <si>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</si>
  <si>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</si>
  <si>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</si>
  <si>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</si>
  <si>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</si>
  <si>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</si>
  <si>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</si>
  <si>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</si>
  <si>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</si>
  <si>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</si>
  <si>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</si>
  <si>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</si>
  <si>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</si>
  <si>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</si>
  <si>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</si>
  <si>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</si>
  <si>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</si>
  <si>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</si>
  <si>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</si>
  <si>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</si>
  <si>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</si>
  <si>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</si>
  <si>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</si>
  <si>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</si>
  <si>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</si>
  <si>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</si>
  <si>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</si>
  <si>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</si>
  <si>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</si>
  <si>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</si>
  <si>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</si>
  <si>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</si>
  <si>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</si>
  <si>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</si>
  <si>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</si>
  <si>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</si>
  <si>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</si>
  <si>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</si>
  <si>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</si>
  <si>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</si>
  <si>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</si>
  <si>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</si>
  <si>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</si>
  <si>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</si>
  <si>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</si>
  <si>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</si>
  <si>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</si>
  <si>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</si>
  <si>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</si>
  <si>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</si>
  <si>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</si>
  <si>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</si>
  <si>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</si>
  <si>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</si>
  <si>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</si>
  <si>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</si>
  <si>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</si>
  <si>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</si>
  <si>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</si>
  <si>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</si>
  <si>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</si>
  <si>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</si>
  <si>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</si>
  <si>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</si>
  <si>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</si>
  <si>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</si>
  <si>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</si>
  <si>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</si>
  <si>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</si>
  <si>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</si>
  <si>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</si>
  <si>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</si>
  <si>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</si>
  <si>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</si>
  <si>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</si>
  <si>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</si>
  <si>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</si>
  <si>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</si>
  <si>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</si>
  <si>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</si>
  <si>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</si>
  <si>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</si>
  <si>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</si>
  <si>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</si>
  <si>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</si>
  <si>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</si>
  <si>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</si>
  <si>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</si>
  <si>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</si>
  <si>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</si>
  <si>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</si>
  <si>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</si>
  <si>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</si>
  <si>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</si>
  <si>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</si>
  <si>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</si>
  <si>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</si>
  <si>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</si>
  <si>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</si>
  <si>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</si>
  <si>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</si>
  <si>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</si>
  <si>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</si>
  <si>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</si>
  <si>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</si>
  <si>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</si>
  <si>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</si>
  <si>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</si>
  <si>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</si>
  <si>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</si>
  <si>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</si>
  <si>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</si>
  <si>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</si>
  <si>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</si>
  <si>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</si>
  <si>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</si>
  <si>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</si>
  <si>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</si>
  <si>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</si>
  <si>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</si>
  <si>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</si>
  <si>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</si>
  <si>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</si>
  <si>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</si>
  <si>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</si>
  <si>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</si>
  <si>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</si>
  <si>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</si>
  <si>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</si>
  <si>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</si>
  <si>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</si>
  <si>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</si>
  <si>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</si>
  <si>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</si>
  <si>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</si>
  <si>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</si>
  <si>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</si>
  <si>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</si>
  <si>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</si>
  <si>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</si>
  <si>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</si>
  <si>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</si>
  <si>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</si>
  <si>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</si>
  <si>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</si>
  <si>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</si>
  <si>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</si>
  <si>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</si>
  <si>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</si>
  <si>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</si>
  <si>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</si>
  <si>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</si>
  <si>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</si>
  <si>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</si>
  <si>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</si>
  <si>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</si>
  <si>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</si>
  <si>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</si>
  <si>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</si>
  <si>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</si>
  <si>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</si>
  <si>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</si>
  <si>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</si>
  <si>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</si>
  <si>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</si>
  <si>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</si>
  <si>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</si>
  <si>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</si>
  <si>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</si>
  <si>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</si>
  <si>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</si>
  <si>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</si>
  <si>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</si>
  <si>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</si>
  <si>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</si>
  <si>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</si>
  <si>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</si>
  <si>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</si>
  <si>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</si>
  <si>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</si>
  <si>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</si>
  <si>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</si>
  <si>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</si>
  <si>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</si>
  <si>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</si>
  <si>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</si>
  <si>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</si>
  <si>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</si>
  <si>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</si>
  <si>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</si>
  <si>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</si>
  <si>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</si>
  <si>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</si>
  <si>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</si>
  <si>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</si>
  <si>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</si>
  <si>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</si>
  <si>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</si>
  <si>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</si>
  <si>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</si>
  <si>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</si>
  <si>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</si>
  <si>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</si>
  <si>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</si>
  <si>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</si>
  <si>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</si>
  <si>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</si>
  <si>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</si>
  <si>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</si>
  <si>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</si>
  <si>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</si>
  <si>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</si>
  <si>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</si>
  <si>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</si>
  <si>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</si>
  <si>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</si>
  <si>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</si>
  <si>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</si>
  <si>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</si>
  <si>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</si>
  <si>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</si>
  <si>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</si>
  <si>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</si>
  <si>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</si>
  <si>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</si>
  <si>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</si>
  <si>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</si>
  <si>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</si>
  <si>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</si>
  <si>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</si>
  <si>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</si>
  <si>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</si>
  <si>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</si>
  <si>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</si>
  <si>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</si>
  <si>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</si>
  <si>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</si>
  <si>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</si>
  <si>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</si>
  <si>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</si>
  <si>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</si>
  <si>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</si>
  <si>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</si>
  <si>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</si>
  <si>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</si>
  <si>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</si>
  <si>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</si>
  <si>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</si>
  <si>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</si>
  <si>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</si>
  <si>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</si>
  <si>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</si>
  <si>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</si>
  <si>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</si>
  <si>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</si>
  <si>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</si>
  <si>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</si>
  <si>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</si>
  <si>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</si>
  <si>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</si>
  <si>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</si>
  <si>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</si>
  <si>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</si>
  <si>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</si>
  <si>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</si>
  <si>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</si>
  <si>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</si>
  <si>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</si>
  <si>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</si>
  <si>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</si>
  <si>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</si>
  <si>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</si>
  <si>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</si>
  <si>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</si>
  <si>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</si>
  <si>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</si>
  <si>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</si>
  <si>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</si>
  <si>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</si>
  <si>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</si>
  <si>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</si>
  <si>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</si>
  <si>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</si>
  <si>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</si>
  <si>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</si>
  <si>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</si>
  <si>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</si>
  <si>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</si>
  <si>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</si>
  <si>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</si>
  <si>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</si>
  <si>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</si>
  <si>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</si>
  <si>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</si>
  <si>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</si>
  <si>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</si>
  <si>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</si>
  <si>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</si>
  <si>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</si>
  <si>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</si>
  <si>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</si>
  <si>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</si>
  <si>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</si>
  <si>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</si>
  <si>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</si>
  <si>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</si>
  <si>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</si>
  <si>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</si>
  <si>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</si>
  <si>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</si>
  <si>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</si>
  <si>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</si>
  <si>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</si>
  <si>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</si>
  <si>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</si>
  <si>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</si>
  <si>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</si>
  <si>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</si>
  <si>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</si>
  <si>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</si>
  <si>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</si>
  <si>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</si>
  <si>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</si>
  <si>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</si>
  <si>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</si>
  <si>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</si>
  <si>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</si>
  <si>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</si>
  <si>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</si>
  <si>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</si>
  <si>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</si>
  <si>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</si>
  <si>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</si>
  <si>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</si>
  <si>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</si>
  <si>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</si>
  <si>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</si>
  <si>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</si>
  <si>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</si>
  <si>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</si>
  <si>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</si>
  <si>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</si>
  <si>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</si>
  <si>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</si>
  <si>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</si>
  <si>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</si>
  <si>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</si>
  <si>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</si>
  <si>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</si>
  <si>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</si>
  <si>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</si>
  <si>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</si>
  <si>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</si>
  <si>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</si>
  <si>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</si>
  <si>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</si>
  <si>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</si>
  <si>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</si>
  <si>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</si>
  <si>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</si>
  <si>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</si>
  <si>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</si>
  <si>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</si>
  <si>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</si>
  <si>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</si>
  <si>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</si>
  <si>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</si>
  <si>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</si>
  <si>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</si>
  <si>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</si>
  <si>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</si>
  <si>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</si>
  <si>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</si>
  <si>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</si>
  <si>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</si>
  <si>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</si>
  <si>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</si>
  <si>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</si>
  <si>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</si>
  <si>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</si>
  <si>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</si>
  <si>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</si>
  <si>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</si>
  <si>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</si>
  <si>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</si>
  <si>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</si>
  <si>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</si>
  <si>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</si>
  <si>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</si>
  <si>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</si>
  <si>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</si>
  <si>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</si>
  <si>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</si>
  <si>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</si>
  <si>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</si>
  <si>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</si>
  <si>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</si>
  <si>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</si>
  <si>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</si>
  <si>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</si>
  <si>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</si>
  <si>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</si>
  <si>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</si>
  <si>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</si>
  <si>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</si>
  <si>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</si>
  <si>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</si>
  <si>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</si>
  <si>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</si>
  <si>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</si>
  <si>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</si>
  <si>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</si>
  <si>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</si>
  <si>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</si>
  <si>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</si>
  <si>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</si>
  <si>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</si>
  <si>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</si>
  <si>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</si>
  <si>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</si>
  <si>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</si>
  <si>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</si>
  <si>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</si>
  <si>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</si>
  <si>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</si>
  <si>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</si>
  <si>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</si>
  <si>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</si>
  <si>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</si>
  <si>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</si>
  <si>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</si>
  <si>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</si>
  <si>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</si>
  <si>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</si>
  <si>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</si>
  <si>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</si>
  <si>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</si>
  <si>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</si>
  <si>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</si>
  <si>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</si>
  <si>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</si>
  <si>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</si>
  <si>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</si>
  <si>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</si>
  <si>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</si>
  <si>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</si>
  <si>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</si>
  <si>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</si>
  <si>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</si>
  <si>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</si>
  <si>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</si>
  <si>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</si>
  <si>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</si>
  <si>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</si>
  <si>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</si>
  <si>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</si>
  <si>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</si>
  <si>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</si>
  <si>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</si>
  <si>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</si>
  <si>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</si>
  <si>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</si>
  <si>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</si>
  <si>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</si>
  <si>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</si>
  <si>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</si>
  <si>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</si>
  <si>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</si>
  <si>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</si>
  <si>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</si>
  <si>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</si>
  <si>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</si>
  <si>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</si>
  <si>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</si>
  <si>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</si>
  <si>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</si>
  <si>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</si>
  <si>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</si>
  <si>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</si>
  <si>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</si>
  <si>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</si>
  <si>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</si>
  <si>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</si>
  <si>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</si>
  <si>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</si>
  <si>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</si>
  <si>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</si>
  <si>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</si>
  <si>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</si>
  <si>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</si>
  <si>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</si>
  <si>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</si>
  <si>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</si>
  <si>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</si>
  <si>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</si>
  <si>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</si>
  <si>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</si>
  <si>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</si>
  <si>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</si>
  <si>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</si>
  <si>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</si>
  <si>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</si>
  <si>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</si>
  <si>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</si>
  <si>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</si>
  <si>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</si>
  <si>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</si>
  <si>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</si>
  <si>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</si>
  <si>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</si>
  <si>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</si>
  <si>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</si>
  <si>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</si>
  <si>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</si>
  <si>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</si>
  <si>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</si>
  <si>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</si>
  <si>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</si>
  <si>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</si>
  <si>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</si>
  <si>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</si>
  <si>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</si>
  <si>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</si>
  <si>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</si>
  <si>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</si>
  <si>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</si>
  <si>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</si>
  <si>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</si>
  <si>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</si>
  <si>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</si>
  <si>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</si>
  <si>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</si>
  <si>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</si>
  <si>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</si>
  <si>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</si>
  <si>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</si>
  <si>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</si>
  <si>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</si>
  <si>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</si>
  <si>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</si>
  <si>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</si>
  <si>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</si>
  <si>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</si>
  <si>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</si>
  <si>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</si>
  <si>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</si>
  <si>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</si>
  <si>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</si>
  <si>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</si>
  <si>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</si>
  <si>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</si>
  <si>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</si>
  <si>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</si>
  <si>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</si>
  <si>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</si>
  <si>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</si>
  <si>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</si>
  <si>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</si>
  <si>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</si>
  <si>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</si>
  <si>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</si>
  <si>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</si>
  <si>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</si>
  <si>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</si>
  <si>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</si>
  <si>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</si>
  <si>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</si>
  <si>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</si>
  <si>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</si>
  <si>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</si>
  <si>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</si>
  <si>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</si>
  <si>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</si>
  <si>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</si>
  <si>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</si>
  <si>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</si>
  <si>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</si>
  <si>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</si>
  <si>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</si>
  <si>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</si>
  <si>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</si>
  <si>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</si>
  <si>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</si>
  <si>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</si>
  <si>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</si>
  <si>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</si>
  <si>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</si>
  <si>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</si>
  <si>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</si>
  <si>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</si>
  <si>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</si>
  <si>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</si>
  <si>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</si>
  <si>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</si>
  <si>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</si>
  <si>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</si>
  <si>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</si>
  <si>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</si>
  <si>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</si>
  <si>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</si>
  <si>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</si>
  <si>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</si>
  <si>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</si>
  <si>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</si>
  <si>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</si>
  <si>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</si>
  <si>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</si>
  <si>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</si>
  <si>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</si>
  <si>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</si>
  <si>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</si>
  <si>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</si>
  <si>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</si>
  <si>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</si>
  <si>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</si>
  <si>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</si>
  <si>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</si>
  <si>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</si>
  <si>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</si>
  <si>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</si>
  <si>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</si>
  <si>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</si>
  <si>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</si>
  <si>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</si>
  <si>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</si>
  <si>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</si>
  <si>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</si>
  <si>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</si>
  <si>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</si>
  <si>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</si>
  <si>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</si>
  <si>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</si>
  <si>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</si>
  <si>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</si>
  <si>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</si>
  <si>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</si>
  <si>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</si>
  <si>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</si>
  <si>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</si>
  <si>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</si>
  <si>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</si>
  <si>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</si>
  <si>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</si>
  <si>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</si>
  <si>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</si>
  <si>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</si>
  <si>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</si>
  <si>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</si>
  <si>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</si>
  <si>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</si>
  <si>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</si>
  <si>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</si>
  <si>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</si>
  <si>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</si>
  <si>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</si>
  <si>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</si>
  <si>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</si>
  <si>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</si>
  <si>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</si>
  <si>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</si>
  <si>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</si>
  <si>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</si>
  <si>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</si>
  <si>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</si>
  <si>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</si>
  <si>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</si>
  <si>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</si>
  <si>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</si>
  <si>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</si>
  <si>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</si>
  <si>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</si>
  <si>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</si>
  <si>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</si>
  <si>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</si>
  <si>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</si>
  <si>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</si>
  <si>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</si>
  <si>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</si>
  <si>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</si>
  <si>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</si>
  <si>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</si>
  <si>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</si>
  <si>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</si>
  <si>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</si>
  <si>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</si>
  <si>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</si>
  <si>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</si>
  <si>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</si>
  <si>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</si>
  <si>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</si>
  <si>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</si>
  <si>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</si>
  <si>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</si>
  <si>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</si>
  <si>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</si>
  <si>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</si>
  <si>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</si>
  <si>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</si>
  <si>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</si>
  <si>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</si>
  <si>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</si>
  <si>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</si>
  <si>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</si>
  <si>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</si>
  <si>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</si>
  <si>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</si>
  <si>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</si>
  <si>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</si>
  <si>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</si>
  <si>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</si>
  <si>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</si>
  <si>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</si>
  <si>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</si>
  <si>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</si>
  <si>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</si>
  <si>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</si>
  <si>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</si>
  <si>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</si>
  <si>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</si>
  <si>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</si>
  <si>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</si>
  <si>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</si>
  <si>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</si>
  <si>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</si>
  <si>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</si>
  <si>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</si>
  <si>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</si>
  <si>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</si>
  <si>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</si>
  <si>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</si>
  <si>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</si>
  <si>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</si>
  <si>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</si>
  <si>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</si>
  <si>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</si>
  <si>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</si>
  <si>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</si>
  <si>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</si>
  <si>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</si>
  <si>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</si>
  <si>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</si>
  <si>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</si>
  <si>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</si>
  <si>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</si>
  <si>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</si>
  <si>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</si>
  <si>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</si>
  <si>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</si>
  <si>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</si>
  <si>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</si>
  <si>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</si>
  <si>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</si>
  <si>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</si>
  <si>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</si>
  <si>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</si>
  <si>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</si>
  <si>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</si>
  <si>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</si>
  <si>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</si>
  <si>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</si>
  <si>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</si>
  <si>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</si>
  <si>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</si>
  <si>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</si>
  <si>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</si>
  <si>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</si>
  <si>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</si>
  <si>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</si>
  <si>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</si>
  <si>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</si>
  <si>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</si>
  <si>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</si>
  <si>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</si>
  <si>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</si>
  <si>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</si>
  <si>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</si>
  <si>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</si>
  <si>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</si>
  <si>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</si>
  <si>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</si>
  <si>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</si>
  <si>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</si>
  <si>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</si>
  <si>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</si>
  <si>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</si>
  <si>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</si>
  <si>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</si>
  <si>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</si>
  <si>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</si>
  <si>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</si>
  <si>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</si>
  <si>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</si>
  <si>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</si>
  <si>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</si>
  <si>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</si>
  <si>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</si>
  <si>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</si>
  <si>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</si>
  <si>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</si>
  <si>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</si>
  <si>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</si>
  <si>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</si>
  <si>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</si>
  <si>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</si>
  <si>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</si>
  <si>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</si>
  <si>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</si>
  <si>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</si>
  <si>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</si>
  <si>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</si>
  <si>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</si>
  <si>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</si>
  <si>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</si>
  <si>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</si>
  <si>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</si>
  <si>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</si>
  <si>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</si>
  <si>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</si>
  <si>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</si>
  <si>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</si>
  <si>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</si>
  <si>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</si>
  <si>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</si>
  <si>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</si>
  <si>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</si>
  <si>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</si>
  <si>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</si>
  <si>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</si>
  <si>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</si>
  <si>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</si>
  <si>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</si>
  <si>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</si>
  <si>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</si>
  <si>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</si>
  <si>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</si>
  <si>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</si>
  <si>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</si>
  <si>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</si>
  <si>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</si>
  <si>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</si>
  <si>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</si>
  <si>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</si>
  <si>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</si>
  <si>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</si>
  <si>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</si>
  <si>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</si>
  <si>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</si>
  <si>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</si>
  <si>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</si>
  <si>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</si>
  <si>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</si>
  <si>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</si>
  <si>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</si>
  <si>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</si>
  <si>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</si>
  <si>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</si>
  <si>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</si>
  <si>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</si>
  <si>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</si>
  <si>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</si>
  <si>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</si>
  <si>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</si>
  <si>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</si>
  <si>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</si>
  <si>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</si>
  <si>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</si>
  <si>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</si>
  <si>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</si>
  <si>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</si>
  <si>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</si>
  <si>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</si>
  <si>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</si>
  <si>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</si>
  <si>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</si>
  <si>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</si>
  <si>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</si>
  <si>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</si>
  <si>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</si>
  <si>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</si>
  <si>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</si>
  <si>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</si>
  <si>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</si>
  <si>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</si>
  <si>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</si>
  <si>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</si>
  <si>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</si>
  <si>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</si>
  <si>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</si>
  <si>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</si>
  <si>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</si>
  <si>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</si>
  <si>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</si>
  <si>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</si>
  <si>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</si>
  <si>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</si>
  <si>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</si>
  <si>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</si>
  <si>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</si>
  <si>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</si>
  <si>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</si>
  <si>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</si>
  <si>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</si>
  <si>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</si>
  <si>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</si>
  <si>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</si>
  <si>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</si>
  <si>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</si>
  <si>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</si>
  <si>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</si>
  <si>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</si>
  <si>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</si>
  <si>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</si>
  <si>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</si>
  <si>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</si>
  <si>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</si>
  <si>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</si>
  <si>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</si>
  <si>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</si>
  <si>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</si>
  <si>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</si>
  <si>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</si>
  <si>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</si>
  <si>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</si>
  <si>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</si>
  <si>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</si>
  <si>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</si>
  <si>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</si>
  <si>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</si>
  <si>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</si>
  <si>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</si>
  <si>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</si>
  <si>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</si>
  <si>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</si>
  <si>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</si>
  <si>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</si>
  <si>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</si>
  <si>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</si>
  <si>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</si>
  <si>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</si>
  <si>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</si>
  <si>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</si>
  <si>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</si>
  <si>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</si>
  <si>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</si>
  <si>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</si>
  <si>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</si>
  <si>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</si>
  <si>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</si>
  <si>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</si>
  <si>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</si>
  <si>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</si>
  <si>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</si>
  <si>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</si>
  <si>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</si>
  <si>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</si>
  <si>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</si>
  <si>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</si>
  <si>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</si>
  <si>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</si>
  <si>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</si>
  <si>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</si>
  <si>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</si>
  <si>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</si>
  <si>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</si>
  <si>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</si>
  <si>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</si>
  <si>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</si>
  <si>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</si>
  <si>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</si>
  <si>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</si>
  <si>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</si>
  <si>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</si>
  <si>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</si>
  <si>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</si>
  <si>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</si>
  <si>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</si>
  <si>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</si>
  <si>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</si>
  <si>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</si>
  <si>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</si>
  <si>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</si>
  <si>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</si>
  <si>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</si>
  <si>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</si>
  <si>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</si>
  <si>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</si>
  <si>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</si>
  <si>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</si>
  <si>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</si>
  <si>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</si>
  <si>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</si>
  <si>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</si>
  <si>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</si>
  <si>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</si>
  <si>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</si>
  <si>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</si>
  <si>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</si>
  <si>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</si>
  <si>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</si>
  <si>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</si>
  <si>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</si>
  <si>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</si>
  <si>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</si>
  <si>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</si>
  <si>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</si>
  <si>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</si>
  <si>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</si>
  <si>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</si>
  <si>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</si>
  <si>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</si>
  <si>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</si>
  <si>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</si>
  <si>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</si>
  <si>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</si>
  <si>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</si>
  <si>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</si>
  <si>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</si>
  <si>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</si>
  <si>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</si>
  <si>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</si>
  <si>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</si>
  <si>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</si>
  <si>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</si>
  <si>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</si>
  <si>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</si>
  <si>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</si>
  <si>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</si>
  <si>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</si>
  <si>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</si>
  <si>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</si>
  <si>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</si>
  <si>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</si>
  <si>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</si>
  <si>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</si>
  <si>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</si>
  <si>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</si>
  <si>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</si>
  <si>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</si>
  <si>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</si>
  <si>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</si>
  <si>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</si>
  <si>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</si>
  <si>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</si>
  <si>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</si>
  <si>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</si>
  <si>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</si>
  <si>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</si>
  <si>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</si>
  <si>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</si>
  <si>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</si>
  <si>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</si>
  <si>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</si>
  <si>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</si>
  <si>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</si>
  <si>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</si>
  <si>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</si>
  <si>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</si>
  <si>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</si>
  <si>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</si>
  <si>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</si>
  <si>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</si>
  <si>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</si>
  <si>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</si>
  <si>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</si>
  <si>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</si>
  <si>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</si>
  <si>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</si>
  <si>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</si>
  <si>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</si>
  <si>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</si>
  <si>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</si>
  <si>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</si>
  <si>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</si>
  <si>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</si>
  <si>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</si>
  <si>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</si>
  <si>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</si>
  <si>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</si>
  <si>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</si>
  <si>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</si>
  <si>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</si>
  <si>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</si>
  <si>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</si>
  <si>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</si>
  <si>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</si>
  <si>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</si>
  <si>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</si>
  <si>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</si>
  <si>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</si>
  <si>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</si>
  <si>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</si>
  <si>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</si>
  <si>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</si>
  <si>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</si>
  <si>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</si>
  <si>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</si>
  <si>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</si>
  <si>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</si>
  <si>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</si>
  <si>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</si>
  <si>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</si>
  <si>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</si>
  <si>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</si>
  <si>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</si>
  <si>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</si>
  <si>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</si>
  <si>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</si>
  <si>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</si>
  <si>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</si>
  <si>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</si>
  <si>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</si>
  <si>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</si>
  <si>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</si>
  <si>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</si>
  <si>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</si>
  <si>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</si>
  <si>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</si>
  <si>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</si>
  <si>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</si>
  <si>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</si>
  <si>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</si>
  <si>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</si>
  <si>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</si>
  <si>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</si>
  <si>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</si>
  <si>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</si>
  <si>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</si>
  <si>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</si>
  <si>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</si>
  <si>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</si>
  <si>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</si>
  <si>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</si>
  <si>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</si>
  <si>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</si>
  <si>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</si>
  <si>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</si>
  <si>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</si>
  <si>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</si>
  <si>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</si>
  <si>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</si>
  <si>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</si>
  <si>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</si>
  <si>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</si>
  <si>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</si>
  <si>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</si>
  <si>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</si>
  <si>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</si>
  <si>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</si>
  <si>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</si>
  <si>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</si>
  <si>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</si>
  <si>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</si>
  <si>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</si>
  <si>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</si>
  <si>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</si>
  <si>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</si>
  <si>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</si>
  <si>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</si>
  <si>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</si>
  <si>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</si>
  <si>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</si>
  <si>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</si>
  <si>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</si>
  <si>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</si>
  <si>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</si>
  <si>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</si>
  <si>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</si>
  <si>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</si>
  <si>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</si>
  <si>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</si>
  <si>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</si>
  <si>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</si>
  <si>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</si>
  <si>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</si>
  <si>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</si>
  <si>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</si>
  <si>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</si>
  <si>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</si>
  <si>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</si>
  <si>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</si>
  <si>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</si>
  <si>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</si>
  <si>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</si>
  <si>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</si>
  <si>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</si>
  <si>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</si>
  <si>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</si>
  <si>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</si>
  <si>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</si>
  <si>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</si>
  <si>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</si>
  <si>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</si>
  <si>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</si>
  <si>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</si>
  <si>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</si>
  <si>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</si>
  <si>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</si>
  <si>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</si>
  <si>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</si>
  <si>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</si>
  <si>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</si>
  <si>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</si>
  <si>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</si>
  <si>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</si>
  <si>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</si>
  <si>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</si>
  <si>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</si>
  <si>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</si>
  <si>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</si>
  <si>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</si>
  <si>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</si>
  <si>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</si>
  <si>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</si>
  <si>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</si>
  <si>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</si>
  <si>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</si>
  <si>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</si>
  <si>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</si>
  <si>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</si>
  <si>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</si>
  <si>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</si>
  <si>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</si>
  <si>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</si>
  <si>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</si>
  <si>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</si>
  <si>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</si>
  <si>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</si>
  <si>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</si>
  <si>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</si>
  <si>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</si>
  <si>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</si>
  <si>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</si>
  <si>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</si>
  <si>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</si>
  <si>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</si>
  <si>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</si>
  <si>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</si>
  <si>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</si>
  <si>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</si>
  <si>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</si>
  <si>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</si>
  <si>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</si>
  <si>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</si>
  <si>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</si>
  <si>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</si>
  <si>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</si>
  <si>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</si>
  <si>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</si>
  <si>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</si>
  <si>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</si>
  <si>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</si>
  <si>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</si>
  <si>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</si>
  <si>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</si>
  <si>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</si>
  <si>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</si>
  <si>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</si>
  <si>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</si>
  <si>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</si>
  <si>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</si>
  <si>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</si>
  <si>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</si>
  <si>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</si>
  <si>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</si>
  <si>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</si>
  <si>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</si>
  <si>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</si>
  <si>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</si>
  <si>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</si>
  <si>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</si>
  <si>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</si>
  <si>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</si>
  <si>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</si>
  <si>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</si>
  <si>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</si>
  <si>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</si>
  <si>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</si>
  <si>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</si>
  <si>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</si>
  <si>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</si>
  <si>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</si>
  <si>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</si>
  <si>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</si>
  <si>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</si>
  <si>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</si>
  <si>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</si>
  <si>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</si>
  <si>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</si>
  <si>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</si>
  <si>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</si>
  <si>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</si>
  <si>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</si>
  <si>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</si>
  <si>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</si>
  <si>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</si>
  <si>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</si>
  <si>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</si>
  <si>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</si>
  <si>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</si>
  <si>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</si>
  <si>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</si>
  <si>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</si>
  <si>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</si>
  <si>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</si>
  <si>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</si>
  <si>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</si>
  <si>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</si>
  <si>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</si>
  <si>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</si>
  <si>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</si>
  <si>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</si>
  <si>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</si>
  <si>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</si>
  <si>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</si>
  <si>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</si>
  <si>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</si>
  <si>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</si>
  <si>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</si>
  <si>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</si>
  <si>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</si>
  <si>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</si>
  <si>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</si>
  <si>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</si>
  <si>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</si>
  <si>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</si>
  <si>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</si>
  <si>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</si>
  <si>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</si>
  <si>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</si>
  <si>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</si>
  <si>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</si>
  <si>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</si>
  <si>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</si>
  <si>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</si>
  <si>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</si>
  <si>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</si>
  <si>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</si>
  <si>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</si>
  <si>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</si>
  <si>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</si>
  <si>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</si>
  <si>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</si>
  <si>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</si>
  <si>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</si>
  <si>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</si>
  <si>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</si>
  <si>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</si>
  <si>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</si>
  <si>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</si>
  <si>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</si>
  <si>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</si>
  <si>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</si>
  <si>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</si>
  <si>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</si>
  <si>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</si>
  <si>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</si>
  <si>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</si>
  <si>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</si>
  <si>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</si>
  <si>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</si>
  <si>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</si>
  <si>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</si>
  <si>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</si>
  <si>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</si>
  <si>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</si>
  <si>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</si>
  <si>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</si>
  <si>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</si>
  <si>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</si>
  <si>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</si>
  <si>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</si>
  <si>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</si>
  <si>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</si>
  <si>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</si>
  <si>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</si>
  <si>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</si>
  <si>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</si>
  <si>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</si>
  <si>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</si>
  <si>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</si>
  <si>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</si>
  <si>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</si>
  <si>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</si>
  <si>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</si>
  <si>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</si>
  <si>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</si>
  <si>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</si>
  <si>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</si>
  <si>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</si>
  <si>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</si>
  <si>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</si>
  <si>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</si>
  <si>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</si>
  <si>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</si>
  <si>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</si>
  <si>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</si>
  <si>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</si>
  <si>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</si>
  <si>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</si>
  <si>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</si>
  <si>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</si>
  <si>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</si>
  <si>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</si>
  <si>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</si>
  <si>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</si>
  <si>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</si>
  <si>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</si>
  <si>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</si>
  <si>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</si>
  <si>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</si>
  <si>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</si>
  <si>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</si>
  <si>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</si>
  <si>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</si>
  <si>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</si>
  <si>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</si>
  <si>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</si>
  <si>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</si>
  <si>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</si>
  <si>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</si>
  <si>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</si>
  <si>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</si>
  <si>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</si>
  <si>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</si>
  <si>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</si>
  <si>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</si>
  <si>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</si>
  <si>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</si>
  <si>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</si>
  <si>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</si>
  <si>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</si>
  <si>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</si>
  <si>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</si>
  <si>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</si>
  <si>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</si>
  <si>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</si>
  <si>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</si>
  <si>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</si>
  <si>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</si>
  <si>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</si>
  <si>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</si>
  <si>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</si>
  <si>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</si>
  <si>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</si>
  <si>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</si>
  <si>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</si>
  <si>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</si>
  <si>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</si>
  <si>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</si>
  <si>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</si>
  <si>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</si>
  <si>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</si>
  <si>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</si>
  <si>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</si>
  <si>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</si>
  <si>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</si>
  <si>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</si>
  <si>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</si>
  <si>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</si>
  <si>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</si>
  <si>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</si>
  <si>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</si>
  <si>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</si>
  <si>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</si>
  <si>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</si>
  <si>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</si>
  <si>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</si>
  <si>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</si>
  <si>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</si>
  <si>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</si>
  <si>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</si>
  <si>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</si>
  <si>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</si>
  <si>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</si>
  <si>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</si>
  <si>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</si>
  <si>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</si>
  <si>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</si>
  <si>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</si>
  <si>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</si>
  <si>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</si>
  <si>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</si>
  <si>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</si>
  <si>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</si>
  <si>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</si>
  <si>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</si>
  <si>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</si>
  <si>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</si>
  <si>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</si>
  <si>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</si>
  <si>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</si>
  <si>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</si>
  <si>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</si>
  <si>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</si>
  <si>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</si>
  <si>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</si>
  <si>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</si>
  <si>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</si>
  <si>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</si>
  <si>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</si>
  <si>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</si>
  <si>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</si>
  <si>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</si>
  <si>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</si>
  <si>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</si>
  <si>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</si>
  <si>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</si>
  <si>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</si>
  <si>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</si>
  <si>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</si>
  <si>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</si>
  <si>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</si>
  <si>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</si>
  <si>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</si>
  <si>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</si>
  <si>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</si>
  <si>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</si>
  <si>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</si>
  <si>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</si>
  <si>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</si>
  <si>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</si>
  <si>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</si>
  <si>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</si>
  <si>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</si>
  <si>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</si>
  <si>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</si>
  <si>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</si>
  <si>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</si>
  <si>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</si>
  <si>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</si>
  <si>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</si>
  <si>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</si>
  <si>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</si>
  <si>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</si>
  <si>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</si>
  <si>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</si>
  <si>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</si>
  <si>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</si>
  <si>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</si>
  <si>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</si>
  <si>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</si>
  <si>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</si>
  <si>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</si>
  <si>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</si>
  <si>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</si>
  <si>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</si>
  <si>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</si>
  <si>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</si>
  <si>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</si>
  <si>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</si>
  <si>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</si>
  <si>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</si>
  <si>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</si>
  <si>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</si>
  <si>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</si>
  <si>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</si>
  <si>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</si>
  <si>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</si>
  <si>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</si>
  <si>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</si>
  <si>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</si>
  <si>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</si>
  <si>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</si>
  <si>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</si>
  <si>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</si>
  <si>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</si>
  <si>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</si>
  <si>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</si>
  <si>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</si>
  <si>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</si>
  <si>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</si>
  <si>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</si>
  <si>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</si>
  <si>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</si>
  <si>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</si>
  <si>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</si>
  <si>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</si>
  <si>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</si>
  <si>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</si>
  <si>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</si>
  <si>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</si>
  <si>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</si>
  <si>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</si>
  <si>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</si>
  <si>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</si>
  <si>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</si>
  <si>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</si>
  <si>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</si>
  <si>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</si>
  <si>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</si>
  <si>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</si>
  <si>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</si>
  <si>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</si>
  <si>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</si>
  <si>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</si>
  <si>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</si>
  <si>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</si>
  <si>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</si>
  <si>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</si>
  <si>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</si>
  <si>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</si>
  <si>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</si>
  <si>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</si>
  <si>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</si>
  <si>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</si>
  <si>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</si>
  <si>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</si>
  <si>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</si>
  <si>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</si>
  <si>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</si>
  <si>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</si>
  <si>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</si>
  <si>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</si>
  <si>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</si>
  <si>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</si>
  <si>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</si>
  <si>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</si>
  <si>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</si>
  <si>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</si>
  <si>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</si>
  <si>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</si>
  <si>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</si>
  <si>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</si>
  <si>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</si>
  <si>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</si>
  <si>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</si>
  <si>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</si>
  <si>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</si>
  <si>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</si>
  <si>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</si>
  <si>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</si>
  <si>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</si>
  <si>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</si>
  <si>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</si>
  <si>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</si>
  <si>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</si>
  <si>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</si>
  <si>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</si>
  <si>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</si>
  <si>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</si>
  <si>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</si>
  <si>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</si>
  <si>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</si>
  <si>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</si>
  <si>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</si>
  <si>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</si>
  <si>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</si>
  <si>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</si>
  <si>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</si>
  <si>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</si>
  <si>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</si>
  <si>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</si>
  <si>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</si>
  <si>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</si>
  <si>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</si>
  <si>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</si>
  <si>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</si>
  <si>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</si>
  <si>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</si>
  <si>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</si>
  <si>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</si>
  <si>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</si>
  <si>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</si>
  <si>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</si>
  <si>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</si>
  <si>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</si>
  <si>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</si>
  <si>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</si>
  <si>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</si>
  <si>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</si>
  <si>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</si>
  <si>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</si>
  <si>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</si>
  <si>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</si>
  <si>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</si>
  <si>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</si>
  <si>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</si>
  <si>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</si>
  <si>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</si>
  <si>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</si>
  <si>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</si>
  <si>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</si>
  <si>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</si>
  <si>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</si>
  <si>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</si>
  <si>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</si>
  <si>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</si>
  <si>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</si>
  <si>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</si>
  <si>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</si>
  <si>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</si>
  <si>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</si>
  <si>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</si>
  <si>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</si>
  <si>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</si>
  <si>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</si>
  <si>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</si>
  <si>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</si>
  <si>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</si>
  <si>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</si>
  <si>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</si>
  <si>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</si>
  <si>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</si>
  <si>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</si>
  <si>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</si>
  <si>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</si>
  <si>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</si>
  <si>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</si>
  <si>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</si>
  <si>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</si>
  <si>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</si>
  <si>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</si>
  <si>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</si>
  <si>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</si>
  <si>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</si>
  <si>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</si>
  <si>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</si>
  <si>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</si>
  <si>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</si>
  <si>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</si>
  <si>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</si>
  <si>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</si>
  <si>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</si>
  <si>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</si>
  <si>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</si>
  <si>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</si>
  <si>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</si>
  <si>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</si>
  <si>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</si>
  <si>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</si>
  <si>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</si>
  <si>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</si>
  <si>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</si>
  <si>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</si>
  <si>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</si>
  <si>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</si>
  <si>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</si>
  <si>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</si>
  <si>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</si>
  <si>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</si>
  <si>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</si>
  <si>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</si>
  <si>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</si>
  <si>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</si>
  <si>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</si>
  <si>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</si>
  <si>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</si>
  <si>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</si>
  <si>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</si>
  <si>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</si>
  <si>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</si>
  <si>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</si>
  <si>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</si>
  <si>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</si>
  <si>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</si>
  <si>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</si>
  <si>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</si>
  <si>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</si>
  <si>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</si>
  <si>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</si>
  <si>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</si>
  <si>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</si>
  <si>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</si>
  <si>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</si>
  <si>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</si>
  <si>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</si>
  <si>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</si>
  <si>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</si>
  <si>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</si>
  <si>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</si>
  <si>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</si>
  <si>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</si>
  <si>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</si>
  <si>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</si>
  <si>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</si>
  <si>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</si>
  <si>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</si>
  <si>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</si>
  <si>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</si>
  <si>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</si>
  <si>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</si>
  <si>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</si>
  <si>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</si>
  <si>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</si>
  <si>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</si>
  <si>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</si>
  <si>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</si>
  <si>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</si>
  <si>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</si>
  <si>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</si>
  <si>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</si>
  <si>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</si>
  <si>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</si>
  <si>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</si>
  <si>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</si>
  <si>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</si>
  <si>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</si>
  <si>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</si>
  <si>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</si>
  <si>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</si>
  <si>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</si>
  <si>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</si>
  <si>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</si>
  <si>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</si>
  <si>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</si>
  <si>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</si>
  <si>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</si>
  <si>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</si>
  <si>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</si>
  <si>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</si>
  <si>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</si>
  <si>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</si>
  <si>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</si>
  <si>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</si>
  <si>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</si>
  <si>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</si>
  <si>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</si>
  <si>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</si>
  <si>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</si>
  <si>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</si>
  <si>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</si>
  <si>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</si>
  <si>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</si>
  <si>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</si>
  <si>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</si>
  <si>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</si>
  <si>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</si>
  <si>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</si>
  <si>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</si>
  <si>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</si>
  <si>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</si>
  <si>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</si>
  <si>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</si>
  <si>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</si>
  <si>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</si>
  <si>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</si>
  <si>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</si>
  <si>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</si>
  <si>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</si>
  <si>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</si>
  <si>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</si>
  <si>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</si>
  <si>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</si>
  <si>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</si>
  <si>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</si>
  <si>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</si>
  <si>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</si>
  <si>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</si>
  <si>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</si>
  <si>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</si>
  <si>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</si>
  <si>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</si>
  <si>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</si>
  <si>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</si>
  <si>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</si>
  <si>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</si>
  <si>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</si>
  <si>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</si>
  <si>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</si>
  <si>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</si>
  <si>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</si>
  <si>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</si>
  <si>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</si>
  <si>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</si>
  <si>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</si>
  <si>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</si>
  <si>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</si>
  <si>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</si>
  <si>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</si>
  <si>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</si>
  <si>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</si>
  <si>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</si>
  <si>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</si>
  <si>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</si>
  <si>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</si>
  <si>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</si>
  <si>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</si>
  <si>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</si>
  <si>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</si>
  <si>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</si>
  <si>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</si>
  <si>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</si>
  <si>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</si>
  <si>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</si>
  <si>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</si>
  <si>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</si>
  <si>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</si>
  <si>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</si>
  <si>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</si>
  <si>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</si>
  <si>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</si>
  <si>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</si>
  <si>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</si>
  <si>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</si>
  <si>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</si>
  <si>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</si>
  <si>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</si>
  <si>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</si>
  <si>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</si>
  <si>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</si>
  <si>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</si>
  <si>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</si>
  <si>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</si>
  <si>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</si>
  <si>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</si>
  <si>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</si>
  <si>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</si>
  <si>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</si>
  <si>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</si>
  <si>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</si>
  <si>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</si>
  <si>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</si>
  <si>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</si>
  <si>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</si>
  <si>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</si>
  <si>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</si>
  <si>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</si>
  <si>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</si>
  <si>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</si>
  <si>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</si>
  <si>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</si>
  <si>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</si>
  <si>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</si>
  <si>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</si>
  <si>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</si>
  <si>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</si>
  <si>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</si>
  <si>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</si>
  <si>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</si>
  <si>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</si>
  <si>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</si>
  <si>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</si>
  <si>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</si>
  <si>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</si>
  <si>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</si>
  <si>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</si>
  <si>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</si>
  <si>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</si>
  <si>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</si>
  <si>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</si>
  <si>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</si>
  <si>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</si>
  <si>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</si>
  <si>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</si>
  <si>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</si>
  <si>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</si>
  <si>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</si>
  <si>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</si>
  <si>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</si>
  <si>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</si>
  <si>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</si>
  <si>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</si>
  <si>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</si>
  <si>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</si>
  <si>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</si>
  <si>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</si>
  <si>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</si>
  <si>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</si>
  <si>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</si>
  <si>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</si>
  <si>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</si>
  <si>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</si>
  <si>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</si>
  <si>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</si>
  <si>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</si>
  <si>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</si>
  <si>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</si>
  <si>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</si>
  <si>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</si>
  <si>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</si>
  <si>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</si>
  <si>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</si>
  <si>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</si>
  <si>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</si>
  <si>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</si>
  <si>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</si>
  <si>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</si>
  <si>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</si>
  <si>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</si>
  <si>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</si>
  <si>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</si>
  <si>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</si>
  <si>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</si>
  <si>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</si>
  <si>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</si>
  <si>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</si>
  <si>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</si>
  <si>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</si>
  <si>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</si>
  <si>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</si>
  <si>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</si>
  <si>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</si>
  <si>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</si>
  <si>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</si>
  <si>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</si>
  <si>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</si>
  <si>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</si>
  <si>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</si>
  <si>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</si>
  <si>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</si>
  <si>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</si>
  <si>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</si>
  <si>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</si>
  <si>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</si>
  <si>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</si>
  <si>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</si>
  <si>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</si>
  <si>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</si>
  <si>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</si>
  <si>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</si>
  <si>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</si>
  <si>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</si>
  <si>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</si>
  <si>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</si>
  <si>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</si>
  <si>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</si>
  <si>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</si>
  <si>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</si>
  <si>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</si>
  <si>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</si>
  <si>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</si>
  <si>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</si>
  <si>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</si>
  <si>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</si>
  <si>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</si>
  <si>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</si>
  <si>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</si>
  <si>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</si>
  <si>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</si>
  <si>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</si>
  <si>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</si>
  <si>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</si>
  <si>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</si>
  <si>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</si>
  <si>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</si>
  <si>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</si>
  <si>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</si>
  <si>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</si>
  <si>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</si>
  <si>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</si>
  <si>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</si>
  <si>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</si>
  <si>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</si>
  <si>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</si>
  <si>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</si>
  <si>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</si>
  <si>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</si>
  <si>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</si>
  <si>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</si>
  <si>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</si>
  <si>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</si>
  <si>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</si>
  <si>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</si>
  <si>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</si>
  <si>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</si>
  <si>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</si>
  <si>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</si>
  <si>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</si>
  <si>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</si>
  <si>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</si>
  <si>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</si>
  <si>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</si>
  <si>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</si>
  <si>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</si>
  <si>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</si>
  <si>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</si>
  <si>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</si>
  <si>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</si>
  <si>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</si>
  <si>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</si>
  <si>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</si>
  <si>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</si>
  <si>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</si>
  <si>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</si>
  <si>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</si>
  <si>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</si>
  <si>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</si>
  <si>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</si>
  <si>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</si>
  <si>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</si>
  <si>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</si>
  <si>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</si>
  <si>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</si>
  <si>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</si>
  <si>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</si>
  <si>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</si>
  <si>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</si>
  <si>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</si>
  <si>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</si>
  <si>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</si>
  <si>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</si>
  <si>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</si>
  <si>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</si>
  <si>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</si>
  <si>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</si>
  <si>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</si>
  <si>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</si>
  <si>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</si>
  <si>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</si>
  <si>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</si>
  <si>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</si>
  <si>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</si>
  <si>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</si>
  <si>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</si>
  <si>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</si>
  <si>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</si>
  <si>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</si>
  <si>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</si>
  <si>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</si>
  <si>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</si>
  <si>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</si>
  <si>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</si>
  <si>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</si>
  <si>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</si>
  <si>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</si>
  <si>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</si>
  <si>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</si>
  <si>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</si>
  <si>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</si>
  <si>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</si>
  <si>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</si>
  <si>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</si>
  <si>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</si>
  <si>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</si>
  <si>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</si>
  <si>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</si>
  <si>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</si>
  <si>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</si>
  <si>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</si>
  <si>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</si>
  <si>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</si>
  <si>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</si>
  <si>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</si>
  <si>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</si>
  <si>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</si>
  <si>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</si>
  <si>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</si>
  <si>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</si>
  <si>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</si>
  <si>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</si>
  <si>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</si>
  <si>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</si>
  <si>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</si>
  <si>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</si>
  <si>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</si>
  <si>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</si>
  <si>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</si>
  <si>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</si>
  <si>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</si>
  <si>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</si>
  <si>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</si>
  <si>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</si>
  <si>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</si>
  <si>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</si>
  <si>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</si>
  <si>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</si>
  <si>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</si>
  <si>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</si>
  <si>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</si>
  <si>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</si>
  <si>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</si>
  <si>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</si>
  <si>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</si>
  <si>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</si>
  <si>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</si>
  <si>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</si>
  <si>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</si>
  <si>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</si>
  <si>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</si>
  <si>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</si>
  <si>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</si>
  <si>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</si>
  <si>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</si>
  <si>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</si>
  <si>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</si>
  <si>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</si>
  <si>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</si>
  <si>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</si>
  <si>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</si>
  <si>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</si>
  <si>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</si>
  <si>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</si>
  <si>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</si>
  <si>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</si>
  <si>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</si>
  <si>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</si>
  <si>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</si>
  <si>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</si>
  <si>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</si>
  <si>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</si>
  <si>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</si>
  <si>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</si>
  <si>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</si>
  <si>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</si>
  <si>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</si>
  <si>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</si>
  <si>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</si>
  <si>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</si>
  <si>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</si>
  <si>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</si>
  <si>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</si>
  <si>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</si>
  <si>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</si>
  <si>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</si>
  <si>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</si>
  <si>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</si>
  <si>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</si>
  <si>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</si>
  <si>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</si>
  <si>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</si>
  <si>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</si>
  <si>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</si>
  <si>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</si>
  <si>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</si>
  <si>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</si>
  <si>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</si>
  <si>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</si>
  <si>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</si>
  <si>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</si>
  <si>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</si>
  <si>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</si>
  <si>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</si>
  <si>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</si>
  <si>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</si>
  <si>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</si>
  <si>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</si>
  <si>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</si>
  <si>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</si>
  <si>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</si>
  <si>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</si>
  <si>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</si>
  <si>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</si>
  <si>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</si>
  <si>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</si>
  <si>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</si>
  <si>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</si>
  <si>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</si>
  <si>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</si>
  <si>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</si>
  <si>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</si>
  <si>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</si>
  <si>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</si>
  <si>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</si>
  <si>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</si>
  <si>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</si>
  <si>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</si>
  <si>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</si>
  <si>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</si>
  <si>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</si>
  <si>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</si>
  <si>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</si>
  <si>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</si>
  <si>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</si>
  <si>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</si>
  <si>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</si>
  <si>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</si>
  <si>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</si>
  <si>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</si>
  <si>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</si>
  <si>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</si>
  <si>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</si>
  <si>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</si>
  <si>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</si>
  <si>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</si>
  <si>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</si>
  <si>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</si>
  <si>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</si>
  <si>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</si>
  <si>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</si>
  <si>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</si>
  <si>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</si>
  <si>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</si>
  <si>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</si>
  <si>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</si>
  <si>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</si>
  <si>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</si>
  <si>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</si>
  <si>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</si>
  <si>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</si>
  <si>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</si>
  <si>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</si>
  <si>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</si>
  <si>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</si>
  <si>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</si>
  <si>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</si>
  <si>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</si>
  <si>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</si>
  <si>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</si>
  <si>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</si>
  <si>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</si>
  <si>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</si>
  <si>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</si>
  <si>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</si>
  <si>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</si>
  <si>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</si>
  <si>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</si>
  <si>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</si>
  <si>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</si>
  <si>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</si>
  <si>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</si>
  <si>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</si>
  <si>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</si>
  <si>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</si>
  <si>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</si>
  <si>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</si>
  <si>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</si>
  <si>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</si>
  <si>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</si>
  <si>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</si>
  <si>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</si>
  <si>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</si>
  <si>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</si>
  <si>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</si>
  <si>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</si>
  <si>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</si>
  <si>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</si>
  <si>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</si>
  <si>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</si>
  <si>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</si>
  <si>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</si>
  <si>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</si>
  <si>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</si>
  <si>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</si>
  <si>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</si>
  <si>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</si>
  <si>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</si>
  <si>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</si>
  <si>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</si>
  <si>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</si>
  <si>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</si>
  <si>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</si>
  <si>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</si>
  <si>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</si>
  <si>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</si>
  <si>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</si>
  <si>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</si>
  <si>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</si>
  <si>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</si>
  <si>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</si>
  <si>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</si>
  <si>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</si>
  <si>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</si>
  <si>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</si>
  <si>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</si>
  <si>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</si>
  <si>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</si>
  <si>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</si>
  <si>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</si>
  <si>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</si>
  <si>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</si>
  <si>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</si>
  <si>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</si>
  <si>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</si>
  <si>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</si>
  <si>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</si>
  <si>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</si>
  <si>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</si>
  <si>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</si>
  <si>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</si>
  <si>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</si>
  <si>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</si>
  <si>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</si>
  <si>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</si>
  <si>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</si>
  <si>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</si>
  <si>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</si>
  <si>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</si>
  <si>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</si>
  <si>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</si>
  <si>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</si>
  <si>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</si>
  <si>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</si>
  <si>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</si>
  <si>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</si>
  <si>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</si>
  <si>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</si>
  <si>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</si>
  <si>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</si>
  <si>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</si>
  <si>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</si>
  <si>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</si>
  <si>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</si>
  <si>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</si>
  <si>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</si>
  <si>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</si>
  <si>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</si>
  <si>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</si>
  <si>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</si>
  <si>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</si>
  <si>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</si>
  <si>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</si>
  <si>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</si>
  <si>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</si>
  <si>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</si>
  <si>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</si>
  <si>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</si>
  <si>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</si>
  <si>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</si>
  <si>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</si>
  <si>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</si>
  <si>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</si>
  <si>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</si>
  <si>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</si>
  <si>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</si>
  <si>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</si>
  <si>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</si>
  <si>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</si>
  <si>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</si>
  <si>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</si>
  <si>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</si>
  <si>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</si>
  <si>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</si>
  <si>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</si>
  <si>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</si>
  <si>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</si>
  <si>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</si>
  <si>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</si>
  <si>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</si>
  <si>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</si>
  <si>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</si>
  <si>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</si>
  <si>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</si>
  <si>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</si>
  <si>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</si>
  <si>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</si>
  <si>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</si>
  <si>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</si>
  <si>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</si>
  <si>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</si>
  <si>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</si>
  <si>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</si>
  <si>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</si>
  <si>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</si>
  <si>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</si>
  <si>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</si>
  <si>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</si>
  <si>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</si>
  <si>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</si>
  <si>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</si>
  <si>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</si>
  <si>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</si>
  <si>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</si>
  <si>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</si>
  <si>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</si>
  <si>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</si>
  <si>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</si>
  <si>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</si>
  <si>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</si>
  <si>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</si>
  <si>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</si>
  <si>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</si>
  <si>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</si>
  <si>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</si>
  <si>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</si>
  <si>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</si>
  <si>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</si>
  <si>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</si>
  <si>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</si>
  <si>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</si>
  <si>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</si>
  <si>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</si>
  <si>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</si>
  <si>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</si>
  <si>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</si>
  <si>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</si>
  <si>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</si>
  <si>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</si>
  <si>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</si>
  <si>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</si>
  <si>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</si>
  <si>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</si>
  <si>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</si>
  <si>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</si>
  <si>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</si>
  <si>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</si>
  <si>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</si>
  <si>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</si>
  <si>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</si>
  <si>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</si>
  <si>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</si>
  <si>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</si>
  <si>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</si>
  <si>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</si>
  <si>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</si>
  <si>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</si>
  <si>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</si>
  <si>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</si>
  <si>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</si>
  <si>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</si>
  <si>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</si>
  <si>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</si>
  <si>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</si>
  <si>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</si>
  <si>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</si>
  <si>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</si>
  <si>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</si>
  <si>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</si>
  <si>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</si>
  <si>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</si>
  <si>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</si>
  <si>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</si>
  <si>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</si>
  <si>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</si>
  <si>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</si>
  <si>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</si>
  <si>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</si>
  <si>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</si>
  <si>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</si>
  <si>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</si>
  <si>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</si>
  <si>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</si>
  <si>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</si>
  <si>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</si>
  <si>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</si>
  <si>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</si>
  <si>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</si>
  <si>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</si>
  <si>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</si>
  <si>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</si>
  <si>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</si>
  <si>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</si>
  <si>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</si>
  <si>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</si>
  <si>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</si>
  <si>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</si>
  <si>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</si>
  <si>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</si>
  <si>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</si>
  <si>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</si>
  <si>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</si>
  <si>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</si>
  <si>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</si>
  <si>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</si>
  <si>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</si>
  <si>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</si>
  <si>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</si>
  <si>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</si>
  <si>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</si>
  <si>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</si>
  <si>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</si>
  <si>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</si>
  <si>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</si>
  <si>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</si>
  <si>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</si>
  <si>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</si>
  <si>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</si>
  <si>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</si>
  <si>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</si>
  <si>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</si>
  <si>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</si>
  <si>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</si>
  <si>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</si>
  <si>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</si>
  <si>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</si>
  <si>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</si>
  <si>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</si>
  <si>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</si>
  <si>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</si>
  <si>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</si>
  <si>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</si>
  <si>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</si>
  <si>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</si>
  <si>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</si>
  <si>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</si>
  <si>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</si>
  <si>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</si>
  <si>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</si>
  <si>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</si>
  <si>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</si>
  <si>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</si>
  <si>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</si>
  <si>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</si>
  <si>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</si>
  <si>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</si>
  <si>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</si>
  <si>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</si>
  <si>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</si>
  <si>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</si>
  <si>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</si>
  <si>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</si>
  <si>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</si>
  <si>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</si>
  <si>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</si>
  <si>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</si>
  <si>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</si>
  <si>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</si>
  <si>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</si>
  <si>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</si>
  <si>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</si>
  <si>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</si>
  <si>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</si>
  <si>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</si>
  <si>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</si>
  <si>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</si>
  <si>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</si>
  <si>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</si>
  <si>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</si>
  <si>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</si>
  <si>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</si>
  <si>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</si>
  <si>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</si>
  <si>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</si>
  <si>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</si>
  <si>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</si>
  <si>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</si>
  <si>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</si>
  <si>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</si>
  <si>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</si>
  <si>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</si>
  <si>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</si>
  <si>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</si>
  <si>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</si>
  <si>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</si>
  <si>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</si>
  <si>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</si>
  <si>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</si>
  <si>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</si>
  <si>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</si>
  <si>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</si>
  <si>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</si>
  <si>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</si>
  <si>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</si>
  <si>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</si>
  <si>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</si>
  <si>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</si>
  <si>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</si>
  <si>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</si>
  <si>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</si>
  <si>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</si>
  <si>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</si>
  <si>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</si>
  <si>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</si>
  <si>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</si>
  <si>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</si>
  <si>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</si>
  <si>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</si>
  <si>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</si>
  <si>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</si>
  <si>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</si>
  <si>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</si>
  <si>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</si>
  <si>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</si>
  <si>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</si>
  <si>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</si>
  <si>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</si>
  <si>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</si>
  <si>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</si>
  <si>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</si>
  <si>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</si>
  <si>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</si>
  <si>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</si>
  <si>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</si>
  <si>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</si>
  <si>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</si>
  <si>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</si>
  <si>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</si>
  <si>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</si>
  <si>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</si>
  <si>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</si>
  <si>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</si>
  <si>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</si>
  <si>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</si>
  <si>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</si>
  <si>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</si>
  <si>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</si>
  <si>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</si>
  <si>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</si>
  <si>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</si>
  <si>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</si>
  <si>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</si>
  <si>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</si>
  <si>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</si>
  <si>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</si>
  <si>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</si>
  <si>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</si>
  <si>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</si>
  <si>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</si>
  <si>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</si>
  <si>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</si>
  <si>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</si>
  <si>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</si>
  <si>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</si>
  <si>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</si>
  <si>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</si>
  <si>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</si>
  <si>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</si>
  <si>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</si>
  <si>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</si>
  <si>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</si>
  <si>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</si>
  <si>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</si>
  <si>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</si>
  <si>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</si>
  <si>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</si>
  <si>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</si>
  <si>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</si>
  <si>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</si>
  <si>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</si>
  <si>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</si>
  <si>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</si>
  <si>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</si>
  <si>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</si>
  <si>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</si>
  <si>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</si>
  <si>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</si>
  <si>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</si>
  <si>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</si>
  <si>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</si>
  <si>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</si>
  <si>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</si>
  <si>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</si>
  <si>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</si>
  <si>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</si>
  <si>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</si>
  <si>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</si>
  <si>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</si>
  <si>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</si>
  <si>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</si>
  <si>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</si>
  <si>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</si>
  <si>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</si>
  <si>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</si>
  <si>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</si>
  <si>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</si>
  <si>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</si>
  <si>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</si>
  <si>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</si>
  <si>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</si>
  <si>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</si>
  <si>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</si>
  <si>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</si>
  <si>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</si>
  <si>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</si>
  <si>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</si>
  <si>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</si>
  <si>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</si>
  <si>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</si>
  <si>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</si>
  <si>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</si>
  <si>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</si>
  <si>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</si>
  <si>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</si>
  <si>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</si>
  <si>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</si>
  <si>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</si>
  <si>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</si>
  <si>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</si>
  <si>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</si>
  <si>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</si>
  <si>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</si>
  <si>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</si>
  <si>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</si>
  <si>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</si>
  <si>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</si>
  <si>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</si>
  <si>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</si>
  <si>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</si>
  <si>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</si>
  <si>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</si>
  <si>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</si>
  <si>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</si>
  <si>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</si>
  <si>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</si>
  <si>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</si>
  <si>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</si>
  <si>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</si>
  <si>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</si>
  <si>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</si>
  <si>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</si>
  <si>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</si>
  <si>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</si>
  <si>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</si>
  <si>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</si>
  <si>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</si>
  <si>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</si>
  <si>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</si>
  <si>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</si>
  <si>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</si>
  <si>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</si>
  <si>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</si>
  <si>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</si>
  <si>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</si>
  <si>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</si>
  <si>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</si>
  <si>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</si>
  <si>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</si>
  <si>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</si>
  <si>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</si>
  <si>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</si>
  <si>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</si>
  <si>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</si>
  <si>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</si>
  <si>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</si>
  <si>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</si>
  <si>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</si>
  <si>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</si>
  <si>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</si>
  <si>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</si>
  <si>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</si>
  <si>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</si>
  <si>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</si>
  <si>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</si>
  <si>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</si>
  <si>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</si>
  <si>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</si>
  <si>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</si>
  <si>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</si>
  <si>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</si>
  <si>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</si>
  <si>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</si>
  <si>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</si>
  <si>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</si>
  <si>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</si>
  <si>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</si>
  <si>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</si>
  <si>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</si>
  <si>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</si>
  <si>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</si>
  <si>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</si>
  <si>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</si>
  <si>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</si>
  <si>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</si>
  <si>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</si>
  <si>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</si>
  <si>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</si>
  <si>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</si>
  <si>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</si>
  <si>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</si>
  <si>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</si>
  <si>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</si>
  <si>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</si>
  <si>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</si>
  <si>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</si>
  <si>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</si>
  <si>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</si>
  <si>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</si>
  <si>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</si>
  <si>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</si>
  <si>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</si>
  <si>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</si>
  <si>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</si>
  <si>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</si>
  <si>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</si>
  <si>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</si>
  <si>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</si>
  <si>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</si>
  <si>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</si>
  <si>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</si>
  <si>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</si>
  <si>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</si>
  <si>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</si>
  <si>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</si>
  <si>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</si>
  <si>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</si>
  <si>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</si>
  <si>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</si>
  <si>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</si>
  <si>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</si>
  <si>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</si>
  <si>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</si>
  <si>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</si>
  <si>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</si>
  <si>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</si>
  <si>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</si>
  <si>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</si>
  <si>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</si>
  <si>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</si>
  <si>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</si>
  <si>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</si>
  <si>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</si>
  <si>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</si>
  <si>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</si>
  <si>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</si>
  <si>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</si>
  <si>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</si>
  <si>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</si>
  <si>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</si>
  <si>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</si>
  <si>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</si>
  <si>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</si>
  <si>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</si>
  <si>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</si>
  <si>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</si>
  <si>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</si>
  <si>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</si>
  <si>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</si>
  <si>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</si>
  <si>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</si>
  <si>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</si>
  <si>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</si>
  <si>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</si>
  <si>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</si>
  <si>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</si>
  <si>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</si>
  <si>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</si>
  <si>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</si>
  <si>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</si>
  <si>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</si>
  <si>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</si>
  <si>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</si>
  <si>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</si>
  <si>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</si>
  <si>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</si>
  <si>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</si>
  <si>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</si>
  <si>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</si>
  <si>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</si>
  <si>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</si>
  <si>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</si>
  <si>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</si>
  <si>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</si>
  <si>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</si>
  <si>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</si>
  <si>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</si>
  <si>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</si>
  <si>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</si>
  <si>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</si>
  <si>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</si>
  <si>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</si>
  <si>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</si>
  <si>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</si>
  <si>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</si>
  <si>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</si>
  <si>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</si>
  <si>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</si>
  <si>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</si>
  <si>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</si>
  <si>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</si>
  <si>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</si>
  <si>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</si>
  <si>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</si>
  <si>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</si>
  <si>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</si>
  <si>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</si>
  <si>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</si>
  <si>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</si>
  <si>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</si>
  <si>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</si>
  <si>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</si>
  <si>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</si>
  <si>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</si>
  <si>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</si>
  <si>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</si>
  <si>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</si>
  <si>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</si>
  <si>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</si>
  <si>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</si>
  <si>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</si>
  <si>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</si>
  <si>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</si>
  <si>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</si>
  <si>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</si>
  <si>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</si>
  <si>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</si>
  <si>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</si>
  <si>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</si>
  <si>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</si>
  <si>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</si>
  <si>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</si>
  <si>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</si>
  <si>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</si>
  <si>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</si>
  <si>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</si>
  <si>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</si>
  <si>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</si>
  <si>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</si>
  <si>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</si>
  <si>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</si>
  <si>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</si>
  <si>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</si>
  <si>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</si>
  <si>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</si>
  <si>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</si>
  <si>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</si>
  <si>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</si>
  <si>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</si>
  <si>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</si>
  <si>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</si>
  <si>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</si>
  <si>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</si>
  <si>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</si>
  <si>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</si>
  <si>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</si>
  <si>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</si>
  <si>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</si>
  <si>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</si>
  <si>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</si>
  <si>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</si>
  <si>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</si>
  <si>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</si>
  <si>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</si>
  <si>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</si>
  <si>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</si>
  <si>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</si>
  <si>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</si>
  <si>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</si>
  <si>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</si>
  <si>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</si>
  <si>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</si>
  <si>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</si>
  <si>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</si>
  <si>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</si>
  <si>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</si>
  <si>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</si>
  <si>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</si>
  <si>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</si>
  <si>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</si>
  <si>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</si>
  <si>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</si>
  <si>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</si>
  <si>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</si>
  <si>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</si>
  <si>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</si>
  <si>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</si>
  <si>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</si>
  <si>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</si>
  <si>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</si>
  <si>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</si>
  <si>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</si>
  <si>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</si>
  <si>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</si>
  <si>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</si>
  <si>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</si>
  <si>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</si>
  <si>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</si>
  <si>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</si>
  <si>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</si>
  <si>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</si>
  <si>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</si>
  <si>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</si>
  <si>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</si>
  <si>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</si>
  <si>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</si>
  <si>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</si>
  <si>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</si>
  <si>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</si>
  <si>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</si>
  <si>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</si>
  <si>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</si>
  <si>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</si>
  <si>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</si>
  <si>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</si>
  <si>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</si>
  <si>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</si>
  <si>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</si>
  <si>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</si>
  <si>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</si>
  <si>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</si>
  <si>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</si>
  <si>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</si>
  <si>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</si>
  <si>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</si>
  <si>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</si>
  <si>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</si>
  <si>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</si>
  <si>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</si>
  <si>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</si>
  <si>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</si>
  <si>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</si>
  <si>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</si>
  <si>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</si>
  <si>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</si>
  <si>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</si>
  <si>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</si>
  <si>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</si>
  <si>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</si>
  <si>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</si>
  <si>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</si>
  <si>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</si>
  <si>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</si>
  <si>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</si>
  <si>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</si>
  <si>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</si>
  <si>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</si>
  <si>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</si>
  <si>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</si>
  <si>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</si>
  <si>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</si>
  <si>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</si>
  <si>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</si>
  <si>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</si>
  <si>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</si>
  <si>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</si>
  <si>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</si>
  <si>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</si>
  <si>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</si>
  <si>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</si>
  <si>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</si>
  <si>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</si>
  <si>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</si>
  <si>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</si>
  <si>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</si>
  <si>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</si>
  <si>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</si>
  <si>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</si>
  <si>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</si>
  <si>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</si>
  <si>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</si>
  <si>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</si>
  <si>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</si>
  <si>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</si>
  <si>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</si>
  <si>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</si>
  <si>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</si>
  <si>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</si>
  <si>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</si>
  <si>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</si>
  <si>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</si>
  <si>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</si>
  <si>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</si>
  <si>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</si>
  <si>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</si>
  <si>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</si>
  <si>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</si>
  <si>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</si>
  <si>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</si>
  <si>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</si>
  <si>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</si>
  <si>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</si>
  <si>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</si>
  <si>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</si>
  <si>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</si>
  <si>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</si>
  <si>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</si>
  <si>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</si>
  <si>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</si>
  <si>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</si>
  <si>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</si>
  <si>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</si>
  <si>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</si>
  <si>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</si>
  <si>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</si>
  <si>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</si>
  <si>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</si>
  <si>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</si>
  <si>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</si>
  <si>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</si>
  <si>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</si>
  <si>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</si>
  <si>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</si>
  <si>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</si>
  <si>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</si>
  <si>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</si>
  <si>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</si>
  <si>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</si>
  <si>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</si>
  <si>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</si>
  <si>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</si>
  <si>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</si>
  <si>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</si>
  <si>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</si>
  <si>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</si>
  <si>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</si>
  <si>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</si>
  <si>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</si>
  <si>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</si>
  <si>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</si>
  <si>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</si>
  <si>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</si>
  <si>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</si>
  <si>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</si>
  <si>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</si>
  <si>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</si>
  <si>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</si>
  <si>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</si>
  <si>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</si>
  <si>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</si>
  <si>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</si>
  <si>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</si>
  <si>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</si>
  <si>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</si>
  <si>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</si>
  <si>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</si>
  <si>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</si>
  <si>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</si>
  <si>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</si>
  <si>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</si>
  <si>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</si>
  <si>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</si>
  <si>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</si>
  <si>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</si>
  <si>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</si>
  <si>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</si>
  <si>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</si>
  <si>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</si>
  <si>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</si>
  <si>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</si>
  <si>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</si>
  <si>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</si>
  <si>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</si>
  <si>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</si>
  <si>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</si>
  <si>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</si>
  <si>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</si>
  <si>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</si>
  <si>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</si>
  <si>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</si>
  <si>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</si>
  <si>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</si>
  <si>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</si>
  <si>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</si>
  <si>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</si>
  <si>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</si>
  <si>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</si>
  <si>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</si>
  <si>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</si>
  <si>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</si>
  <si>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</si>
  <si>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</si>
  <si>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</si>
  <si>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</si>
  <si>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</si>
  <si>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</si>
  <si>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</si>
  <si>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</si>
  <si>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</si>
  <si>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</si>
  <si>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</si>
  <si>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</si>
  <si>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</si>
  <si>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</si>
  <si>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</si>
  <si>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</si>
  <si>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</si>
  <si>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</si>
  <si>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</si>
  <si>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</si>
  <si>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</si>
  <si>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</si>
  <si>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</si>
  <si>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</si>
  <si>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</si>
  <si>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</si>
  <si>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</si>
  <si>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</si>
  <si>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</si>
  <si>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</si>
  <si>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</si>
  <si>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</si>
  <si>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</si>
  <si>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</si>
  <si>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</si>
  <si>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</si>
  <si>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</si>
  <si>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</si>
  <si>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</si>
  <si>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</si>
  <si>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</si>
  <si>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</si>
  <si>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</si>
  <si>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</si>
  <si>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</si>
  <si>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</si>
  <si>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</si>
  <si>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</si>
  <si>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</si>
  <si>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</si>
  <si>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</si>
  <si>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</si>
  <si>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</si>
  <si>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</si>
  <si>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</si>
  <si>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</si>
  <si>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</si>
  <si>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</si>
  <si>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</si>
  <si>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</si>
  <si>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</si>
  <si>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</si>
  <si>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</si>
  <si>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</si>
  <si>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</si>
  <si>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</si>
  <si>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</si>
  <si>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</si>
  <si>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</si>
  <si>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</si>
  <si>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</si>
  <si>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</si>
  <si>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</si>
  <si>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</si>
  <si>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</si>
  <si>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</si>
  <si>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</si>
  <si>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</si>
  <si>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</si>
  <si>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</si>
  <si>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</si>
  <si>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</si>
  <si>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</si>
  <si>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</si>
  <si>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</si>
  <si>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</si>
  <si>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</si>
  <si>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</si>
  <si>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</si>
  <si>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</si>
  <si>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</si>
  <si>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</si>
  <si>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</si>
  <si>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</si>
  <si>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</si>
  <si>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</si>
  <si>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</si>
  <si>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</si>
  <si>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</si>
  <si>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</si>
  <si>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</si>
  <si>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</si>
  <si>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</si>
  <si>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</si>
  <si>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</si>
  <si>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</si>
  <si>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</si>
  <si>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</si>
  <si>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</si>
  <si>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</si>
  <si>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</si>
  <si>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</si>
  <si>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</si>
  <si>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</si>
  <si>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</si>
  <si>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</si>
  <si>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</si>
  <si>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</si>
  <si>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</si>
  <si>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</si>
  <si>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</si>
  <si>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</si>
  <si>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</si>
  <si>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</si>
  <si>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</si>
  <si>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</si>
  <si>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</si>
  <si>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</si>
  <si>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</si>
  <si>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</si>
  <si>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</si>
  <si>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</si>
  <si>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</si>
  <si>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</si>
  <si>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</si>
  <si>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</si>
  <si>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</si>
  <si>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</si>
  <si>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</si>
  <si>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</si>
  <si>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</si>
  <si>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</si>
  <si>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</si>
  <si>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</si>
  <si>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</si>
  <si>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</si>
  <si>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</si>
  <si>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</si>
  <si>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</si>
  <si>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</si>
  <si>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</si>
  <si>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</si>
  <si>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</si>
  <si>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</si>
  <si>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</si>
  <si>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</si>
  <si>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</si>
  <si>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</si>
  <si>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</si>
  <si>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</si>
  <si>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</si>
  <si>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</si>
  <si>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</si>
  <si>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</si>
  <si>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</si>
  <si>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</si>
  <si>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</si>
  <si>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</si>
  <si>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</si>
  <si>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</si>
  <si>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</si>
  <si>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</si>
  <si>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</si>
  <si>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</si>
  <si>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</si>
  <si>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</si>
  <si>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</si>
  <si>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</si>
  <si>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</si>
  <si>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</si>
  <si>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</si>
  <si>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</si>
  <si>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</si>
  <si>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</si>
  <si>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</si>
  <si>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</si>
  <si>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</si>
  <si>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</si>
  <si>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</si>
  <si>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</si>
  <si>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</si>
  <si>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</si>
  <si>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</si>
  <si>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</si>
  <si>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</si>
  <si>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</si>
  <si>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</si>
  <si>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</si>
  <si>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</si>
  <si>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</si>
  <si>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</si>
  <si>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</si>
  <si>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</si>
  <si>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</si>
  <si>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</si>
  <si>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</si>
  <si>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</si>
  <si>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</si>
  <si>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</si>
  <si>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</si>
  <si>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</si>
  <si>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</si>
  <si>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</si>
  <si>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</si>
  <si>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</si>
  <si>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</si>
  <si>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</si>
  <si>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</si>
  <si>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</si>
  <si>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</si>
  <si>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</si>
  <si>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</si>
  <si>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</si>
  <si>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</si>
  <si>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</si>
  <si>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</si>
  <si>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</si>
  <si>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</si>
  <si>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</si>
  <si>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</si>
  <si>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</si>
  <si>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</si>
  <si>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</si>
  <si>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</si>
  <si>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</si>
  <si>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</si>
  <si>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</si>
  <si>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</si>
  <si>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</si>
  <si>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</si>
  <si>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</si>
  <si>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</si>
  <si>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</si>
  <si>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</si>
  <si>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</si>
  <si>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</si>
  <si>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</si>
  <si>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</si>
  <si>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</si>
  <si>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</si>
  <si>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</si>
  <si>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</si>
  <si>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</si>
  <si>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</si>
  <si>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</si>
  <si>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</si>
  <si>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</si>
  <si>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</si>
  <si>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</si>
  <si>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</si>
  <si>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</si>
  <si>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</si>
  <si>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</si>
  <si>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</si>
  <si>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</si>
  <si>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</si>
  <si>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</si>
  <si>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</si>
  <si>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</si>
  <si>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</si>
  <si>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</si>
  <si>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</si>
  <si>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</si>
  <si>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</si>
  <si>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</si>
  <si>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</si>
  <si>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</si>
  <si>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</si>
  <si>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</si>
  <si>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</si>
  <si>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</si>
  <si>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</si>
  <si>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</si>
  <si>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</si>
  <si>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</si>
  <si>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</si>
  <si>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</si>
  <si>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</si>
  <si>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</si>
  <si>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</si>
  <si>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</si>
  <si>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</si>
  <si>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</si>
  <si>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</si>
  <si>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</si>
  <si>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</si>
  <si>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</si>
  <si>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</si>
  <si>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</si>
  <si>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</si>
  <si>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</si>
  <si>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</si>
  <si>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</si>
  <si>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</si>
  <si>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</si>
  <si>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</si>
  <si>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</si>
  <si>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</si>
  <si>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</si>
  <si>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</si>
  <si>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</si>
  <si>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</si>
  <si>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</si>
  <si>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</si>
  <si>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</si>
  <si>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</si>
  <si>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</si>
  <si>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</si>
  <si>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</si>
  <si>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</si>
  <si>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</si>
  <si>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</si>
  <si>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</si>
  <si>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</si>
  <si>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</si>
  <si>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</si>
  <si>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</si>
  <si>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</si>
  <si>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</si>
  <si>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</si>
  <si>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</si>
  <si>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</si>
  <si>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</si>
  <si>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</si>
  <si>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</si>
  <si>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</si>
  <si>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</si>
  <si>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</si>
  <si>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</si>
  <si>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</si>
  <si>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</si>
  <si>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</si>
  <si>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</si>
  <si>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</si>
  <si>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</si>
  <si>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</si>
  <si>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</si>
  <si>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</si>
  <si>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</si>
  <si>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</si>
  <si>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</si>
  <si>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</si>
  <si>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</si>
  <si>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</si>
  <si>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</si>
  <si>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</si>
  <si>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</si>
  <si>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</si>
  <si>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</si>
  <si>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</si>
  <si>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</si>
  <si>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</si>
  <si>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</si>
  <si>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</si>
  <si>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</si>
  <si>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</si>
  <si>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</si>
  <si>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</si>
  <si>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</si>
  <si>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</si>
  <si>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</si>
  <si>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</si>
  <si>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</si>
  <si>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</si>
  <si>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</si>
  <si>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</si>
  <si>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</si>
  <si>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</si>
  <si>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</si>
  <si>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</si>
  <si>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</si>
  <si>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</si>
  <si>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</si>
  <si>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</si>
  <si>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</si>
  <si>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</si>
  <si>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</si>
  <si>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</si>
  <si>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</si>
  <si>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</si>
  <si>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</si>
  <si>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</si>
  <si>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</si>
  <si>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</si>
  <si>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</si>
  <si>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</si>
  <si>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</si>
  <si>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</si>
  <si>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</si>
  <si>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</si>
  <si>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</si>
  <si>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</si>
  <si>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</si>
  <si>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</si>
  <si>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</si>
  <si>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</si>
  <si>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</si>
  <si>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</si>
  <si>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</si>
  <si>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</si>
  <si>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</si>
  <si>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</si>
  <si>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</si>
  <si>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</si>
  <si>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</si>
  <si>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</si>
  <si>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</si>
  <si>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</si>
  <si>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</si>
  <si>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</si>
  <si>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</si>
  <si>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</si>
  <si>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</si>
  <si>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</si>
  <si>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</si>
  <si>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</si>
  <si>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</si>
  <si>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</si>
  <si>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</si>
  <si>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</si>
  <si>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</si>
  <si>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</si>
  <si>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</si>
  <si>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</si>
  <si>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</si>
  <si>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</si>
  <si>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</si>
  <si>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</si>
  <si>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</si>
  <si>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</si>
  <si>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</si>
  <si>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</si>
  <si>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</si>
  <si>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</si>
  <si>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</si>
  <si>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</si>
  <si>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</si>
  <si>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</si>
  <si>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</si>
  <si>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</si>
  <si>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</si>
  <si>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</si>
  <si>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</si>
  <si>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</si>
  <si>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</si>
  <si>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</si>
  <si>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</si>
  <si>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</si>
  <si>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</si>
  <si>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</si>
  <si>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</si>
  <si>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</si>
  <si>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</si>
  <si>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</si>
  <si>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</si>
  <si>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</si>
  <si>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</si>
  <si>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</si>
  <si>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</si>
  <si>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</si>
  <si>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</si>
  <si>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</si>
  <si>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</si>
  <si>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</si>
  <si>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</si>
  <si>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</si>
  <si>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</si>
  <si>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</si>
  <si>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</si>
  <si>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</si>
  <si>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</si>
  <si>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</si>
  <si>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</si>
  <si>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</si>
  <si>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</si>
  <si>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</si>
  <si>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</si>
  <si>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</si>
  <si>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</si>
  <si>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</si>
  <si>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</si>
  <si>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</si>
  <si>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</si>
  <si>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</si>
  <si>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</si>
  <si>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</si>
  <si>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</si>
  <si>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</si>
  <si>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</si>
  <si>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</si>
  <si>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</si>
  <si>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</si>
  <si>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</si>
  <si>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</si>
  <si>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</si>
  <si>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</si>
  <si>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</si>
  <si>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</si>
  <si>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</si>
  <si>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</si>
  <si>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</si>
  <si>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</si>
  <si>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</si>
  <si>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</si>
  <si>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</si>
  <si>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</si>
  <si>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</si>
  <si>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</si>
  <si>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</si>
  <si>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</si>
  <si>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</si>
  <si>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</si>
  <si>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</si>
  <si>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</si>
  <si>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</si>
  <si>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</si>
  <si>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</si>
  <si>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</si>
  <si>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</si>
  <si>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</si>
  <si>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</si>
  <si>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</si>
  <si>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</si>
  <si>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</si>
  <si>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</si>
  <si>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</si>
  <si>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</si>
  <si>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</si>
  <si>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</si>
  <si>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</si>
  <si>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</si>
  <si>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</si>
  <si>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</si>
  <si>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</si>
  <si>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</si>
  <si>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</si>
  <si>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</si>
  <si>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</si>
  <si>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</si>
  <si>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</si>
  <si>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</si>
  <si>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</si>
  <si>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</si>
  <si>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</si>
  <si>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</si>
  <si>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</si>
  <si>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</si>
  <si>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</si>
  <si>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</si>
  <si>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</si>
  <si>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</si>
  <si>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</si>
  <si>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</si>
  <si>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</si>
  <si>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</si>
  <si>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</si>
  <si>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</si>
  <si>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</si>
  <si>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</si>
  <si>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</si>
  <si>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</si>
  <si>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</si>
  <si>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</si>
  <si>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</si>
  <si>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</si>
  <si>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</si>
  <si>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</si>
  <si>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</si>
  <si>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</si>
  <si>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</si>
  <si>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</si>
  <si>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</si>
  <si>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</si>
  <si>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</si>
  <si>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</si>
  <si>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</si>
  <si>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</si>
  <si>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</si>
  <si>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</si>
  <si>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</si>
  <si>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</si>
  <si>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</si>
  <si>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</si>
  <si>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</si>
  <si>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</si>
  <si>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</si>
  <si>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</si>
  <si>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</si>
  <si>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</si>
  <si>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</si>
  <si>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</si>
  <si>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</si>
  <si>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</si>
  <si>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</si>
  <si>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</si>
  <si>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</si>
  <si>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</si>
  <si>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</si>
  <si>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</si>
  <si>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</si>
  <si>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</si>
  <si>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</si>
  <si>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</si>
  <si>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</si>
  <si>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</si>
  <si>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</si>
  <si>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</si>
  <si>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</si>
  <si>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</si>
  <si>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</si>
  <si>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</si>
  <si>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</si>
  <si>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</si>
  <si>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</si>
  <si>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</si>
  <si>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</si>
  <si>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</si>
  <si>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</si>
  <si>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</si>
  <si>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</si>
  <si>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</si>
  <si>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</si>
  <si>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</si>
  <si>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</si>
  <si>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</si>
  <si>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</si>
  <si>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</si>
  <si>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</si>
  <si>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</si>
  <si>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</si>
  <si>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</si>
  <si>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</si>
  <si>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</si>
  <si>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</si>
  <si>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</si>
  <si>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</si>
  <si>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</si>
  <si>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</si>
  <si>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</si>
  <si>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</si>
  <si>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</si>
  <si>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</si>
  <si>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</si>
  <si>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</si>
  <si>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</si>
  <si>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</si>
  <si>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</si>
  <si>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</si>
  <si>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</si>
  <si>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</si>
  <si>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</si>
  <si>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</si>
  <si>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</si>
  <si>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</si>
  <si>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</si>
  <si>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</si>
  <si>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</si>
  <si>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</si>
  <si>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</si>
  <si>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</si>
  <si>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</si>
  <si>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</si>
  <si>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</si>
  <si>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</si>
  <si>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</si>
  <si>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</si>
  <si>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</si>
  <si>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</si>
  <si>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</si>
  <si>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</si>
  <si>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</si>
  <si>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</si>
  <si>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</si>
  <si>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</si>
  <si>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</si>
  <si>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</si>
  <si>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</si>
  <si>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</si>
  <si>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</si>
  <si>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</si>
  <si>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</si>
  <si>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</si>
  <si>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</si>
  <si>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</si>
  <si>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</si>
  <si>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</si>
  <si>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</si>
  <si>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</si>
  <si>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</si>
  <si>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</si>
  <si>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</si>
  <si>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</si>
  <si>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</si>
  <si>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</si>
  <si>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</si>
  <si>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</si>
  <si>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</si>
  <si>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</si>
  <si>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</si>
  <si>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</si>
  <si>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</si>
  <si>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</si>
  <si>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</si>
  <si>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</si>
  <si>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</si>
  <si>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</si>
  <si>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</si>
  <si>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</si>
  <si>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</si>
  <si>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</si>
  <si>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</si>
  <si>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</si>
  <si>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</si>
  <si>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</si>
  <si>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</si>
  <si>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</si>
  <si>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</si>
  <si>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</si>
  <si>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</si>
  <si>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</si>
  <si>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</si>
  <si>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</si>
  <si>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</si>
  <si>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</si>
  <si>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</si>
  <si>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</si>
  <si>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</si>
  <si>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</si>
  <si>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</si>
  <si>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</si>
  <si>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</si>
  <si>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</si>
  <si>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</si>
  <si>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</si>
  <si>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</si>
  <si>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</si>
  <si>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</si>
  <si>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</si>
  <si>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</si>
  <si>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</si>
  <si>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</si>
  <si>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</si>
  <si>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</si>
  <si>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</si>
  <si>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</si>
  <si>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</si>
  <si>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</si>
  <si>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</si>
  <si>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</si>
  <si>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</si>
  <si>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</si>
  <si>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</si>
  <si>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</si>
  <si>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</si>
  <si>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</si>
  <si>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</si>
  <si>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</si>
  <si>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</si>
  <si>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</si>
  <si>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</si>
  <si>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</si>
  <si>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</si>
  <si>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</si>
  <si>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</si>
  <si>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</si>
  <si>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</si>
  <si>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</si>
  <si>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</si>
  <si>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</si>
  <si>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</si>
  <si>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</si>
  <si>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</si>
  <si>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</si>
  <si>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</si>
  <si>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</si>
  <si>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</si>
  <si>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</si>
  <si>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</si>
  <si>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</si>
  <si>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</si>
  <si>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</si>
  <si>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</si>
  <si>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</si>
  <si>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</si>
  <si>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</si>
  <si>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</si>
  <si>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</si>
  <si>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</si>
  <si>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</si>
  <si>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</si>
  <si>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</si>
  <si>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</si>
  <si>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</si>
  <si>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</si>
  <si>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</si>
  <si>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</si>
  <si>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</si>
  <si>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</si>
  <si>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</si>
  <si>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</si>
  <si>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</si>
  <si>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</si>
  <si>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</si>
  <si>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</si>
  <si>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</si>
  <si>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</si>
  <si>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</si>
  <si>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</si>
  <si>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</si>
  <si>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</si>
  <si>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</si>
  <si>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</si>
  <si>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</si>
  <si>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</si>
  <si>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</si>
  <si>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</si>
  <si>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</si>
  <si>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</si>
  <si>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</si>
  <si>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</si>
  <si>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</si>
  <si>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</si>
  <si>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</si>
  <si>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</si>
  <si>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</si>
  <si>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</si>
  <si>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</si>
  <si>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</si>
  <si>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</si>
  <si>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</si>
  <si>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</si>
  <si>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</si>
  <si>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</si>
  <si>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</si>
  <si>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</si>
  <si>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</si>
  <si>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</si>
  <si>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</si>
  <si>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</si>
  <si>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</si>
  <si>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</si>
  <si>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</si>
  <si>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</si>
  <si>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</si>
  <si>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</si>
  <si>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</si>
  <si>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</si>
  <si>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</si>
  <si>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</si>
  <si>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</si>
  <si>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</si>
  <si>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</si>
  <si>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</si>
  <si>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</si>
  <si>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</si>
  <si>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</si>
  <si>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</si>
  <si>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</si>
  <si>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</si>
  <si>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</si>
  <si>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</si>
  <si>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</si>
  <si>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</si>
  <si>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</si>
  <si>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</si>
  <si>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</si>
  <si>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</si>
  <si>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</si>
  <si>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</si>
  <si>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</si>
  <si>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</si>
  <si>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</si>
  <si>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</si>
  <si>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</si>
  <si>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</si>
  <si>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</si>
  <si>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</si>
  <si>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</si>
  <si>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</si>
  <si>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</si>
  <si>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</si>
  <si>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</si>
  <si>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</si>
  <si>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</si>
  <si>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</si>
  <si>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</si>
  <si>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</si>
  <si>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</si>
  <si>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</si>
  <si>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</si>
  <si>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</si>
  <si>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</si>
  <si>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</si>
  <si>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</si>
  <si>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</si>
  <si>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</si>
  <si>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</si>
  <si>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</si>
  <si>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</si>
  <si>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</si>
  <si>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</si>
  <si>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</si>
  <si>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</si>
  <si>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</si>
  <si>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</si>
  <si>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</si>
  <si>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</si>
  <si>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</si>
  <si>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</si>
  <si>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</si>
  <si>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</si>
  <si>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</si>
  <si>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</si>
  <si>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</si>
  <si>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</si>
  <si>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</si>
  <si>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</si>
  <si>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</si>
  <si>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</si>
  <si>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</si>
  <si>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</si>
  <si>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</si>
  <si>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</si>
  <si>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</si>
  <si>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</si>
  <si>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</si>
  <si>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</si>
  <si>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</si>
  <si>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</si>
  <si>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</si>
  <si>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</si>
  <si>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</si>
  <si>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</si>
  <si>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</si>
  <si>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</si>
  <si>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</si>
  <si>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</si>
  <si>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</si>
  <si>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</si>
  <si>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</si>
  <si>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</si>
  <si>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</si>
  <si>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</si>
  <si>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</si>
  <si>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</si>
  <si>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</si>
  <si>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</si>
  <si>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</si>
  <si>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</si>
  <si>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</si>
  <si>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</si>
  <si>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</si>
  <si>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</si>
  <si>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</si>
  <si>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</si>
  <si>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</si>
  <si>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</si>
  <si>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</si>
  <si>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</si>
  <si>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</si>
  <si>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</si>
  <si>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</si>
  <si>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</si>
  <si>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</si>
  <si>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</si>
  <si>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</si>
  <si>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</si>
  <si>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</si>
  <si>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</si>
  <si>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</si>
  <si>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</si>
  <si>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</si>
  <si>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</si>
  <si>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</si>
  <si>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</si>
  <si>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</si>
  <si>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</si>
  <si>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</si>
  <si>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</si>
  <si>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</si>
  <si>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</si>
  <si>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</si>
  <si>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</si>
  <si>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</si>
  <si>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</si>
  <si>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</si>
  <si>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</si>
  <si>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</si>
  <si>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</si>
  <si>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</si>
  <si>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</si>
  <si>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</si>
  <si>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</si>
  <si>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</si>
  <si>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</si>
  <si>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</si>
  <si>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</si>
  <si>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</si>
  <si>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</si>
  <si>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</si>
  <si>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</si>
  <si>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</si>
  <si>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</si>
  <si>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</si>
  <si>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</si>
  <si>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</si>
  <si>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</si>
  <si>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</si>
  <si>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</si>
  <si>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</si>
  <si>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</si>
  <si>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</si>
  <si>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</si>
  <si>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</si>
  <si>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</si>
  <si>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</si>
  <si>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</si>
  <si>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</si>
  <si>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</si>
  <si>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</si>
  <si>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</si>
  <si>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</si>
  <si>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</si>
  <si>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</si>
  <si>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</si>
  <si>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</si>
  <si>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</si>
  <si>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</si>
  <si>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</si>
  <si>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</si>
  <si>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</si>
  <si>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</si>
  <si>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</si>
  <si>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</si>
  <si>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</si>
  <si>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</si>
  <si>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</si>
  <si>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</si>
  <si>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</si>
  <si>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</si>
  <si>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</si>
  <si>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</si>
  <si>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</si>
  <si>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</si>
  <si>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</si>
  <si>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</si>
  <si>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</si>
  <si>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</si>
  <si>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</si>
  <si>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</si>
  <si>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</si>
  <si>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</si>
  <si>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</si>
  <si>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</si>
  <si>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</si>
  <si>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</si>
  <si>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</si>
  <si>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</si>
  <si>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</si>
  <si>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</si>
  <si>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</si>
  <si>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</si>
  <si>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</si>
  <si>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</si>
  <si>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</si>
  <si>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</si>
  <si>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</si>
  <si>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</si>
  <si>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</si>
  <si>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</si>
  <si>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</si>
  <si>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</si>
  <si>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</si>
  <si>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</si>
  <si>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</si>
  <si>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</si>
  <si>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</si>
  <si>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</si>
  <si>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</si>
  <si>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</si>
  <si>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</si>
  <si>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</si>
  <si>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</si>
  <si>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</si>
  <si>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</si>
  <si>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</si>
  <si>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</si>
  <si>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</si>
  <si>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</si>
  <si>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</si>
  <si>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</si>
  <si>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</si>
  <si>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</si>
  <si>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</si>
  <si>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</si>
  <si>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</si>
  <si>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</si>
  <si>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</si>
  <si>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</si>
  <si>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</si>
  <si>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</si>
  <si>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</si>
  <si>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</si>
  <si>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</si>
  <si>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</si>
  <si>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</si>
  <si>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</si>
  <si>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</si>
  <si>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</si>
  <si>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</si>
  <si>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</si>
  <si>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</si>
  <si>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</si>
  <si>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</si>
  <si>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</si>
  <si>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</si>
  <si>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</si>
  <si>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</si>
  <si>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</si>
  <si>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</si>
  <si>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</si>
  <si>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</si>
  <si>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</si>
  <si>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</si>
  <si>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</si>
  <si>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</si>
  <si>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</si>
  <si>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</si>
  <si>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</si>
  <si>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</si>
  <si>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</si>
  <si>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</si>
  <si>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</si>
  <si>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</si>
  <si>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</si>
  <si>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</si>
  <si>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</si>
  <si>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</si>
  <si>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</si>
  <si>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</si>
  <si>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</si>
  <si>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</si>
  <si>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</si>
  <si>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</si>
  <si>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</si>
  <si>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</si>
  <si>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</si>
  <si>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</si>
  <si>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</si>
  <si>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</si>
  <si>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</si>
  <si>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</si>
  <si>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</si>
  <si>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</si>
  <si>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</si>
  <si>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</si>
  <si>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</si>
  <si>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</si>
  <si>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</si>
  <si>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</si>
  <si>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</si>
  <si>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</si>
  <si>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</si>
  <si>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</si>
  <si>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</si>
  <si>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</si>
  <si>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</si>
  <si>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</si>
  <si>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</si>
  <si>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</si>
  <si>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</si>
  <si>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</si>
  <si>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</si>
  <si>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</si>
  <si>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</si>
  <si>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</si>
  <si>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</si>
  <si>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</si>
  <si>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</si>
  <si>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</si>
  <si>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</si>
  <si>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</si>
  <si>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</si>
  <si>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</si>
  <si>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</si>
  <si>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</si>
  <si>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</si>
  <si>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</si>
  <si>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</si>
  <si>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</si>
  <si>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</si>
  <si>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</si>
  <si>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</si>
  <si>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</si>
  <si>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</si>
  <si>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</si>
  <si>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</si>
  <si>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</si>
  <si>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</si>
  <si>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</si>
  <si>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</si>
  <si>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</si>
  <si>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</si>
  <si>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</si>
  <si>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</si>
  <si>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</si>
  <si>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</si>
  <si>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</si>
  <si>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</si>
  <si>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</si>
  <si>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</si>
  <si>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</si>
  <si>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</si>
  <si>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</si>
  <si>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</si>
  <si>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</si>
  <si>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</si>
  <si>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</si>
  <si>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</si>
  <si>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</si>
  <si>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</si>
  <si>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</si>
  <si>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</si>
  <si>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</si>
  <si>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</si>
  <si>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</si>
  <si>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</si>
  <si>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</si>
  <si>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</si>
  <si>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</si>
  <si>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</si>
  <si>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</si>
  <si>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</si>
  <si>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</si>
  <si>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</si>
  <si>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</si>
  <si>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</si>
  <si>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</si>
  <si>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</si>
  <si>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</si>
  <si>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</si>
  <si>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</si>
  <si>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</si>
  <si>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</si>
  <si>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</si>
  <si>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</si>
  <si>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</si>
  <si>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</si>
  <si>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</si>
  <si>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</si>
  <si>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</si>
  <si>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</si>
  <si>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</si>
  <si>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</si>
  <si>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</si>
  <si>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</si>
  <si>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</si>
  <si>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</si>
  <si>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</si>
  <si>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</si>
  <si>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</si>
  <si>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</si>
  <si>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</si>
  <si>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</si>
  <si>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</si>
  <si>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</si>
  <si>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</si>
  <si>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</si>
  <si>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</si>
  <si>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</si>
  <si>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</si>
  <si>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</si>
  <si>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</si>
  <si>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</si>
  <si>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</si>
  <si>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</si>
  <si>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</si>
  <si>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</si>
  <si>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</si>
  <si>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</si>
  <si>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</si>
  <si>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</si>
  <si>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</si>
  <si>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</si>
  <si>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</si>
  <si>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</si>
  <si>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</si>
  <si>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</si>
  <si>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</si>
  <si>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</si>
  <si>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</si>
  <si>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</si>
  <si>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</si>
  <si>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</si>
  <si>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</si>
  <si>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</si>
  <si>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</si>
  <si>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</si>
  <si>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</si>
  <si>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</si>
  <si>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</si>
  <si>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</si>
  <si>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</si>
  <si>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</si>
  <si>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</si>
  <si>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</si>
  <si>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</si>
  <si>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</si>
  <si>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</si>
  <si>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</si>
  <si>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</si>
  <si>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</si>
  <si>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</si>
  <si>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</si>
  <si>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</si>
  <si>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</si>
  <si>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</si>
  <si>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</si>
  <si>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</si>
  <si>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</si>
  <si>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</si>
  <si>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</si>
  <si>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</si>
  <si>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</si>
  <si>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</si>
  <si>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</si>
  <si>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</si>
  <si>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</si>
  <si>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</si>
  <si>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</si>
  <si>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</si>
  <si>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</si>
  <si>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</si>
  <si>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</si>
  <si>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</si>
  <si>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</si>
  <si>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</si>
  <si>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</si>
  <si>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</si>
  <si>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</si>
  <si>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</si>
  <si>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</si>
  <si>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</si>
  <si>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</si>
  <si>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</si>
  <si>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</si>
  <si>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</si>
  <si>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</si>
  <si>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</si>
  <si>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</si>
  <si>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</si>
  <si>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</si>
  <si>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</si>
  <si>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</si>
  <si>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</si>
  <si>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</si>
  <si>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</si>
  <si>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</si>
  <si>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</si>
  <si>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</si>
  <si>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</si>
  <si>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</si>
  <si>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</si>
  <si>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</si>
  <si>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</si>
  <si>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</si>
  <si>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</si>
  <si>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</si>
  <si>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</si>
  <si>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</si>
  <si>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</si>
  <si>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</si>
  <si>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</si>
  <si>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</si>
  <si>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</si>
  <si>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</si>
  <si>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</si>
  <si>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</si>
  <si>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</si>
  <si>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</si>
  <si>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</si>
  <si>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</si>
  <si>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</si>
  <si>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</si>
  <si>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</si>
  <si>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</si>
  <si>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</si>
  <si>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</si>
  <si>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</si>
  <si>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</si>
  <si>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</si>
  <si>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</si>
  <si>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</si>
  <si>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</si>
  <si>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</si>
  <si>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</si>
  <si>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</si>
  <si>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</si>
  <si>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</si>
  <si>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</si>
  <si>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</si>
  <si>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</si>
  <si>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</si>
  <si>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</si>
  <si>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</si>
  <si>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</si>
  <si>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</si>
  <si>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</si>
  <si>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</si>
  <si>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</si>
  <si>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</si>
  <si>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</si>
  <si>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</si>
  <si>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</si>
  <si>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</si>
  <si>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</si>
  <si>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</si>
  <si>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</si>
  <si>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</si>
  <si>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</si>
  <si>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</si>
  <si>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</si>
  <si>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</si>
  <si>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</si>
  <si>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</si>
  <si>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</si>
  <si>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</si>
  <si>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</si>
  <si>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</si>
  <si>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</si>
  <si>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</si>
  <si>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</si>
  <si>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</si>
  <si>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</si>
  <si>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</si>
  <si>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</si>
  <si>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</si>
  <si>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</si>
  <si>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</si>
  <si>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</si>
  <si>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</si>
  <si>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</si>
  <si>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</si>
  <si>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</si>
  <si>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</si>
  <si>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</si>
  <si>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</si>
  <si>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</si>
  <si>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</si>
  <si>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</si>
  <si>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</si>
  <si>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</si>
  <si>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</si>
  <si>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</si>
  <si>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</si>
  <si>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</si>
  <si>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</si>
  <si>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</si>
  <si>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</si>
  <si>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</si>
  <si>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</si>
  <si>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</si>
  <si>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</si>
  <si>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</si>
  <si>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</si>
  <si>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</si>
  <si>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</si>
  <si>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</si>
  <si>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</si>
  <si>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</si>
  <si>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</si>
  <si>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</si>
  <si>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</si>
  <si>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</si>
  <si>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</si>
  <si>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</si>
  <si>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</si>
  <si>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</si>
  <si>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</si>
  <si>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</si>
  <si>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</si>
  <si>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</si>
  <si>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</si>
  <si>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</si>
  <si>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</si>
  <si>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</si>
  <si>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</si>
  <si>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</si>
  <si>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</si>
  <si>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</si>
  <si>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</si>
  <si>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</si>
  <si>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</si>
  <si>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</si>
  <si>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</si>
  <si>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</si>
  <si>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</si>
  <si>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</si>
  <si>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</si>
  <si>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</si>
  <si>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</si>
  <si>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</si>
  <si>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</si>
  <si>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</si>
  <si>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</si>
  <si>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</si>
  <si>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</si>
  <si>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</si>
  <si>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</si>
  <si>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</si>
  <si>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</si>
  <si>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</si>
  <si>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</si>
  <si>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</si>
  <si>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</si>
  <si>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</si>
  <si>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</si>
  <si>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</si>
  <si>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</si>
  <si>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</si>
  <si>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</si>
  <si>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</si>
  <si>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</si>
  <si>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</si>
  <si>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</si>
  <si>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</si>
  <si>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</si>
  <si>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</si>
  <si>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</si>
  <si>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</si>
  <si>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</si>
  <si>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</si>
  <si>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</si>
  <si>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</si>
  <si>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</si>
  <si>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</si>
  <si>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</si>
  <si>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</si>
  <si>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</si>
  <si>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</si>
  <si>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</si>
  <si>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</si>
  <si>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</si>
  <si>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</si>
  <si>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</si>
  <si>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</si>
  <si>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</si>
  <si>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</si>
  <si>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</si>
  <si>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</si>
  <si>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</si>
  <si>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</si>
  <si>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</si>
  <si>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</si>
  <si>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</si>
  <si>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</si>
  <si>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</si>
  <si>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</si>
  <si>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</si>
  <si>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</si>
  <si>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</si>
  <si>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</si>
  <si>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</si>
  <si>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</si>
  <si>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</si>
  <si>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</si>
  <si>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</si>
  <si>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</si>
  <si>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</si>
  <si>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</si>
  <si>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</si>
  <si>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</si>
  <si>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</si>
  <si>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</si>
  <si>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</si>
  <si>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</si>
  <si>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</si>
  <si>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</si>
  <si>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</si>
  <si>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</si>
  <si>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</si>
  <si>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</si>
  <si>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</si>
  <si>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</si>
  <si>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</si>
  <si>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</si>
  <si>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</si>
  <si>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</si>
  <si>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</si>
  <si>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</si>
  <si>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</si>
  <si>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</si>
  <si>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</si>
  <si>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</si>
  <si>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</si>
  <si>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</si>
  <si>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</si>
  <si>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</si>
  <si>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</si>
  <si>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</si>
  <si>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</si>
  <si>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</si>
  <si>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</si>
  <si>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</si>
  <si>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</si>
  <si>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</si>
  <si>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</si>
  <si>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</si>
  <si>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</si>
  <si>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</si>
  <si>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</si>
  <si>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</si>
  <si>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</si>
  <si>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</si>
  <si>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</si>
  <si>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</si>
  <si>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</si>
  <si>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</si>
  <si>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</si>
  <si>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</si>
  <si>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</si>
  <si>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</si>
  <si>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</si>
  <si>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</si>
  <si>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</si>
  <si>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</si>
  <si>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</si>
  <si>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</si>
  <si>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</si>
  <si>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</si>
  <si>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</si>
  <si>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</si>
  <si>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</si>
  <si>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</si>
  <si>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</si>
  <si>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</si>
  <si>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</si>
  <si>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</si>
  <si>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</si>
  <si>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</si>
  <si>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</si>
  <si>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</si>
  <si>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</si>
  <si>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</si>
  <si>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</si>
  <si>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</si>
  <si>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</si>
  <si>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</si>
  <si>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</si>
  <si>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</si>
  <si>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</si>
  <si>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</si>
  <si>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</si>
  <si>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</si>
  <si>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</si>
  <si>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</si>
  <si>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</si>
  <si>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</si>
  <si>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</si>
  <si>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</si>
  <si>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</si>
  <si>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</si>
  <si>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</si>
  <si>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</si>
  <si>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</si>
  <si>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</si>
  <si>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</si>
  <si>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</si>
  <si>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</si>
  <si>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</si>
  <si>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</si>
  <si>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</si>
  <si>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</si>
  <si>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</si>
  <si>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</si>
  <si>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</si>
  <si>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</si>
  <si>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</si>
  <si>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</si>
  <si>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</si>
  <si>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</si>
  <si>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</si>
  <si>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</si>
  <si>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</si>
  <si>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</si>
  <si>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</si>
  <si>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</si>
  <si>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</si>
  <si>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</si>
  <si>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</si>
  <si>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</si>
  <si>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</si>
  <si>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</si>
  <si>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</si>
  <si>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</si>
  <si>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</si>
  <si>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</si>
  <si>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</si>
  <si>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</si>
  <si>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</si>
  <si>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</si>
  <si>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</si>
  <si>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</si>
  <si>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</si>
  <si>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</si>
  <si>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</si>
  <si>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</si>
  <si>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</si>
  <si>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</si>
  <si>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</si>
  <si>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</si>
  <si>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</si>
  <si>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</si>
  <si>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</si>
  <si>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</si>
  <si>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</si>
  <si>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</si>
  <si>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</si>
  <si>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</si>
  <si>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</si>
  <si>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</si>
  <si>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</si>
  <si>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</si>
  <si>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</si>
  <si>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</si>
  <si>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</si>
  <si>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</si>
  <si>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</si>
  <si>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</si>
  <si>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</si>
  <si>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</si>
  <si>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</si>
  <si>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</si>
  <si>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</si>
  <si>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</si>
  <si>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</si>
  <si>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</si>
  <si>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</si>
  <si>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</si>
  <si>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</si>
  <si>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</si>
  <si>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</si>
  <si>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</si>
  <si>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</si>
  <si>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</si>
  <si>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</si>
  <si>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</si>
  <si>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</si>
  <si>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</si>
  <si>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</si>
  <si>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</si>
  <si>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</si>
  <si>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</si>
  <si>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</si>
  <si>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</si>
  <si>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</si>
  <si>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</si>
  <si>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</si>
  <si>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</si>
  <si>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</si>
  <si>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</si>
  <si>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</si>
  <si>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</si>
  <si>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</si>
  <si>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</si>
  <si>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</si>
  <si>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</si>
  <si>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</si>
  <si>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</si>
  <si>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</si>
  <si>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</si>
  <si>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</si>
  <si>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</si>
  <si>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</si>
  <si>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</si>
  <si>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</si>
  <si>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</si>
  <si>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</si>
  <si>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</si>
  <si>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</si>
  <si>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</si>
  <si>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</si>
  <si>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</si>
  <si>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</si>
  <si>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</si>
  <si>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</si>
  <si>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</si>
  <si>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</si>
  <si>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</si>
  <si>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</si>
  <si>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</si>
  <si>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</si>
  <si>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</si>
  <si>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</si>
  <si>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</si>
  <si>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</si>
  <si>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</si>
  <si>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</si>
  <si>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</si>
  <si>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</si>
  <si>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</si>
  <si>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</si>
  <si>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</si>
  <si>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</si>
  <si>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</si>
  <si>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</si>
  <si>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</si>
  <si>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</si>
  <si>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</si>
  <si>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</si>
  <si>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</si>
  <si>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</si>
  <si>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</si>
  <si>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</si>
  <si>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</si>
  <si>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</si>
  <si>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</si>
  <si>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</si>
  <si>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</si>
  <si>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</si>
  <si>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</si>
  <si>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</si>
  <si>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</si>
  <si>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</si>
  <si>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</si>
  <si>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</si>
  <si>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</si>
  <si>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</si>
  <si>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</si>
  <si>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</si>
  <si>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</si>
  <si>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</si>
  <si>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</si>
  <si>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</si>
  <si>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</si>
  <si>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</si>
  <si>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</si>
  <si>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</si>
  <si>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</si>
  <si>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</si>
  <si>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</si>
  <si>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</si>
  <si>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</si>
  <si>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</si>
  <si>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</si>
  <si>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</si>
  <si>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</si>
  <si>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</si>
  <si>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</si>
  <si>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</si>
  <si>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</si>
  <si>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</si>
  <si>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</si>
  <si>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</si>
  <si>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</si>
  <si>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</si>
  <si>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</si>
  <si>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</si>
  <si>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</si>
  <si>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</si>
  <si>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</si>
  <si>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</si>
  <si>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</si>
  <si>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</si>
  <si>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</si>
  <si>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</si>
  <si>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</si>
  <si>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</si>
  <si>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</si>
  <si>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</si>
  <si>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</si>
  <si>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</si>
  <si>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</si>
  <si>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</si>
  <si>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</si>
  <si>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</si>
  <si>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</si>
  <si>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</si>
  <si>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</si>
  <si>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</si>
  <si>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</si>
  <si>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</si>
  <si>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</si>
  <si>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</si>
  <si>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</si>
  <si>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</si>
  <si>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</si>
  <si>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</si>
  <si>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</si>
  <si>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</si>
  <si>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</si>
  <si>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</si>
  <si>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</si>
  <si>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</si>
  <si>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</si>
  <si>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</si>
  <si>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</si>
  <si>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</si>
  <si>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</si>
  <si>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</si>
  <si>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</si>
  <si>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</si>
  <si>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</si>
  <si>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</si>
  <si>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</si>
  <si>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</si>
  <si>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</si>
  <si>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</si>
  <si>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</si>
  <si>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</si>
  <si>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</si>
  <si>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</si>
  <si>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</si>
  <si>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</si>
  <si>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</si>
  <si>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</si>
  <si>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</si>
  <si>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</si>
  <si>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</si>
  <si>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</si>
  <si>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</si>
  <si>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</si>
  <si>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</si>
  <si>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</si>
  <si>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</si>
  <si>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</si>
  <si>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</si>
  <si>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</si>
  <si>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</si>
  <si>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</si>
  <si>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</si>
  <si>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</si>
  <si>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</si>
  <si>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</si>
  <si>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</si>
  <si>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</si>
  <si>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</si>
  <si>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</si>
  <si>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</si>
  <si>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</si>
  <si>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</si>
  <si>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</si>
  <si>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</si>
  <si>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</si>
  <si>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</si>
  <si>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</si>
  <si>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</si>
  <si>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</si>
  <si>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</si>
  <si>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</si>
  <si>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</si>
  <si>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</si>
  <si>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</si>
  <si>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</si>
  <si>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</si>
  <si>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</si>
  <si>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</si>
  <si>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</si>
  <si>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</si>
  <si>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</si>
  <si>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</si>
  <si>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</si>
  <si>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</si>
  <si>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</si>
  <si>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</si>
  <si>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</si>
  <si>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</si>
  <si>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</si>
  <si>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</si>
  <si>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</si>
  <si>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</si>
  <si>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</si>
  <si>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</si>
  <si>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</si>
  <si>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</si>
  <si>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</si>
  <si>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</si>
  <si>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</si>
  <si>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</si>
  <si>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</si>
  <si>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</si>
  <si>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</si>
  <si>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</si>
  <si>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</si>
  <si>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</si>
  <si>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</si>
  <si>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</si>
  <si>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</si>
  <si>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</si>
  <si>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</si>
  <si>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</si>
  <si>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</si>
  <si>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</si>
  <si>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</si>
  <si>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</si>
  <si>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</si>
  <si>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</si>
  <si>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</si>
  <si>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</si>
  <si>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</si>
  <si>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</si>
  <si>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</si>
  <si>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</si>
  <si>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</si>
  <si>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</si>
  <si>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</si>
  <si>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</si>
  <si>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</si>
  <si>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</si>
  <si>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</si>
  <si>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</si>
  <si>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</si>
  <si>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</si>
  <si>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</si>
  <si>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</si>
  <si>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</si>
  <si>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</si>
  <si>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</si>
  <si>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</si>
  <si>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</si>
  <si>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</si>
  <si>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</si>
  <si>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</si>
  <si>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</si>
  <si>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</si>
  <si>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</si>
  <si>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</si>
  <si>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</si>
  <si>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</si>
  <si>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</si>
  <si>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</si>
  <si>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</si>
  <si>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</si>
  <si>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</si>
  <si>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</si>
  <si>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</si>
  <si>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</si>
  <si>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</si>
  <si>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</si>
  <si>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</si>
  <si>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</si>
  <si>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</si>
  <si>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</si>
  <si>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</si>
  <si>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</si>
  <si>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</si>
  <si>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</si>
  <si>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</si>
  <si>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</si>
  <si>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</si>
  <si>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</si>
  <si>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</si>
  <si>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</si>
  <si>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</si>
  <si>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</si>
  <si>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</si>
  <si>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</si>
  <si>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</si>
  <si>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</si>
  <si>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</si>
  <si>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</si>
  <si>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</si>
  <si>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</si>
  <si>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</si>
  <si>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</si>
  <si>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</si>
  <si>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</si>
  <si>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</si>
  <si>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</si>
  <si>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</si>
  <si>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</si>
  <si>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</si>
  <si>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</si>
  <si>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</si>
  <si>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</si>
  <si>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</si>
  <si>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</si>
  <si>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</si>
  <si>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</si>
  <si>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</si>
  <si>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</si>
  <si>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</si>
  <si>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</si>
  <si>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</si>
  <si>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</si>
  <si>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</si>
  <si>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</si>
  <si>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</si>
  <si>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</si>
  <si>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</si>
  <si>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</si>
  <si>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</si>
  <si>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</si>
  <si>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</si>
  <si>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</si>
  <si>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</si>
  <si>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</si>
  <si>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</si>
  <si>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</si>
  <si>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</si>
  <si>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</si>
  <si>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</si>
  <si>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</si>
  <si>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</si>
  <si>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</si>
  <si>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</si>
  <si>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</si>
  <si>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</si>
  <si>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</si>
  <si>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</si>
  <si>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</si>
  <si>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</si>
  <si>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</si>
  <si>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</si>
  <si>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</si>
  <si>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</si>
  <si>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</si>
  <si>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</si>
  <si>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</si>
  <si>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</si>
  <si>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</si>
  <si>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</si>
  <si>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</si>
  <si>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</si>
  <si>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</si>
  <si>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</si>
  <si>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</si>
  <si>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</si>
  <si>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</si>
  <si>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</si>
  <si>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</si>
  <si>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</si>
  <si>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</si>
  <si>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</si>
  <si>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</si>
  <si>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</si>
  <si>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</si>
  <si>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</si>
  <si>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</si>
  <si>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</si>
  <si>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</si>
  <si>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</si>
  <si>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</si>
  <si>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</si>
  <si>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</si>
  <si>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</si>
  <si>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</si>
  <si>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</si>
  <si>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</si>
  <si>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</si>
  <si>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</si>
  <si>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</si>
  <si>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</si>
  <si>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</si>
  <si>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</si>
  <si>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</si>
  <si>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</si>
  <si>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</si>
  <si>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</si>
  <si>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</si>
  <si>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</si>
  <si>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</si>
  <si>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</si>
  <si>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</si>
  <si>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</si>
  <si>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</si>
  <si>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</si>
  <si>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</si>
  <si>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</si>
  <si>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</si>
  <si>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</si>
  <si>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</si>
  <si>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</si>
  <si>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</si>
  <si>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</si>
  <si>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</si>
  <si>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</si>
  <si>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</si>
  <si>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</si>
  <si>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</si>
  <si>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</si>
  <si>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</si>
  <si>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</si>
  <si>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</si>
  <si>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</si>
  <si>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</si>
  <si>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</si>
  <si>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</si>
  <si>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</si>
  <si>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</si>
  <si>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</si>
  <si>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</si>
  <si>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</si>
  <si>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</si>
  <si>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</si>
  <si>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</si>
  <si>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</si>
  <si>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</si>
  <si>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</si>
  <si>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</si>
  <si>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</si>
  <si>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</si>
  <si>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</si>
  <si>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</si>
  <si>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</si>
  <si>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</si>
  <si>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</si>
  <si>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</si>
  <si>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</si>
  <si>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</si>
  <si>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</si>
  <si>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</si>
  <si>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</si>
  <si>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</si>
  <si>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</si>
  <si>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</si>
  <si>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</si>
  <si>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</si>
  <si>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</si>
  <si>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</si>
  <si>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</si>
  <si>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</si>
  <si>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</si>
  <si>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</si>
  <si>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</si>
  <si>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</si>
  <si>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</si>
  <si>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</si>
  <si>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</si>
  <si>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</si>
  <si>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</si>
  <si>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</si>
  <si>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</si>
  <si>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</si>
  <si>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</si>
  <si>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</si>
  <si>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</si>
  <si>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</si>
  <si>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</si>
  <si>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</si>
  <si>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</si>
  <si>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</si>
  <si>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</si>
  <si>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</si>
  <si>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</si>
  <si>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</si>
  <si>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</si>
  <si>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</si>
  <si>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</si>
  <si>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</si>
  <si>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</si>
  <si>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</si>
  <si>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</si>
  <si>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</si>
  <si>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</si>
  <si>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</si>
  <si>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</si>
  <si>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</si>
  <si>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</si>
  <si>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</si>
  <si>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</si>
  <si>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</si>
  <si>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</si>
  <si>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</si>
  <si>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</si>
  <si>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</si>
  <si>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</si>
  <si>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</si>
  <si>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</si>
  <si>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</si>
  <si>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</si>
  <si>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</si>
  <si>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</si>
  <si>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</si>
  <si>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</si>
  <si>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</si>
  <si>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</si>
  <si>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</si>
  <si>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</si>
  <si>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</si>
  <si>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</si>
  <si>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</si>
  <si>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</si>
  <si>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</si>
  <si>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</si>
  <si>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</si>
  <si>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</si>
  <si>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</si>
  <si>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</si>
  <si>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</si>
  <si>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</si>
  <si>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</si>
  <si>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</si>
  <si>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</si>
  <si>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</si>
  <si>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</si>
  <si>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</si>
  <si>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</si>
  <si>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</si>
  <si>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</si>
  <si>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</si>
  <si>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</si>
  <si>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</si>
  <si>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</si>
  <si>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</si>
  <si>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</si>
  <si>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</si>
  <si>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</si>
  <si>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</si>
  <si>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</si>
  <si>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</si>
  <si>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</si>
  <si>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</si>
  <si>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</si>
  <si>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</si>
  <si>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</si>
  <si>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</si>
  <si>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</si>
  <si>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</si>
  <si>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</si>
  <si>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</si>
  <si>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</si>
  <si>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</si>
  <si>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</si>
  <si>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</si>
  <si>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</si>
  <si>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</si>
  <si>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</si>
  <si>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</si>
  <si>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</si>
  <si>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</si>
  <si>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</si>
  <si>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</si>
  <si>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</si>
  <si>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</si>
  <si>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</si>
  <si>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</si>
  <si>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</si>
  <si>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</si>
  <si>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</si>
  <si>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</si>
  <si>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</si>
  <si>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</si>
  <si>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</si>
  <si>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</si>
  <si>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</si>
  <si>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</si>
  <si>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</si>
  <si>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</si>
  <si>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</si>
  <si>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</si>
  <si>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</si>
  <si>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</si>
  <si>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</si>
  <si>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</si>
  <si>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</si>
  <si>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</si>
  <si>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</si>
  <si>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</si>
  <si>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</si>
  <si>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</si>
  <si>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</si>
  <si>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</si>
  <si>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</si>
  <si>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</si>
  <si>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</si>
  <si>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</si>
  <si>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</si>
  <si>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</si>
  <si>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</si>
  <si>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</si>
  <si>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</si>
  <si>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</si>
  <si>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</si>
  <si>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</si>
  <si>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</si>
  <si>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</si>
  <si>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</si>
  <si>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</si>
  <si>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</si>
  <si>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</si>
  <si>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</si>
  <si>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</si>
  <si>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</si>
  <si>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</si>
  <si>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</si>
  <si>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</si>
  <si>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</si>
  <si>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</si>
  <si>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</si>
  <si>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</si>
  <si>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</si>
  <si>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</si>
  <si>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</si>
  <si>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</si>
  <si>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</si>
  <si>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</si>
  <si>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</si>
  <si>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</si>
  <si>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</si>
  <si>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</si>
  <si>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</si>
  <si>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</si>
  <si>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</si>
  <si>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</si>
  <si>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</si>
  <si>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</si>
  <si>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</si>
  <si>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</si>
  <si>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</si>
  <si>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</si>
  <si>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</si>
  <si>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</si>
  <si>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</si>
  <si>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</si>
  <si>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</si>
  <si>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</si>
  <si>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</si>
  <si>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</si>
  <si>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</si>
  <si>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</si>
  <si>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</si>
  <si>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</si>
  <si>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</si>
  <si>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</si>
  <si>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</si>
  <si>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</si>
  <si>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</si>
  <si>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</si>
  <si>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</si>
  <si>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</si>
  <si>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</si>
  <si>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</si>
  <si>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</si>
  <si>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</si>
  <si>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</si>
  <si>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</si>
  <si>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</si>
  <si>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</si>
  <si>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</si>
  <si>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</si>
  <si>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</si>
  <si>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</si>
  <si>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</si>
  <si>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</si>
  <si>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</si>
  <si>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</si>
  <si>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</si>
  <si>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</si>
  <si>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</si>
  <si>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</si>
  <si>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</si>
  <si>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</si>
  <si>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</si>
  <si>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</si>
  <si>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</si>
  <si>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</si>
  <si>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</si>
  <si>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</si>
  <si>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</si>
  <si>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</si>
  <si>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</si>
  <si>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</si>
  <si>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</si>
  <si>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</si>
  <si>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</si>
  <si>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</si>
  <si>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</si>
  <si>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</si>
  <si>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</si>
  <si>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</si>
  <si>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</si>
  <si>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</si>
  <si>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</si>
  <si>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</si>
  <si>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</si>
  <si>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</si>
  <si>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</si>
  <si>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</si>
  <si>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</si>
  <si>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</si>
  <si>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</si>
  <si>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</si>
  <si>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</si>
  <si>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</si>
  <si>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</si>
  <si>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</si>
  <si>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</si>
  <si>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</si>
  <si>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</si>
  <si>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</si>
  <si>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</si>
  <si>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</si>
  <si>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</si>
  <si>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</si>
  <si>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</si>
  <si>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</si>
  <si>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</si>
  <si>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</si>
  <si>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</si>
  <si>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</si>
  <si>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</si>
  <si>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</si>
  <si>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</si>
  <si>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</si>
  <si>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</si>
  <si>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</si>
  <si>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</si>
  <si>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</si>
  <si>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</si>
  <si>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</si>
  <si>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</si>
  <si>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</si>
  <si>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</si>
  <si>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</si>
  <si>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</si>
  <si>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</si>
  <si>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</si>
  <si>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</si>
  <si>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</si>
  <si>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</si>
  <si>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</si>
  <si>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</si>
  <si>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</si>
  <si>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</si>
  <si>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</si>
  <si>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</si>
  <si>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</si>
  <si>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</si>
  <si>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</si>
  <si>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</si>
  <si>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</si>
  <si>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</si>
  <si>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</si>
  <si>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</si>
  <si>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</si>
  <si>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</si>
  <si>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</si>
  <si>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</si>
  <si>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</si>
  <si>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</si>
  <si>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</si>
  <si>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</si>
  <si>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</si>
  <si>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</si>
  <si>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</si>
  <si>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</si>
  <si>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</si>
  <si>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</si>
  <si>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</si>
  <si>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</si>
  <si>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</si>
  <si>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</si>
  <si>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</si>
  <si>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</si>
  <si>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</si>
  <si>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</si>
  <si>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</si>
  <si>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</si>
  <si>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</si>
  <si>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</si>
  <si>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</si>
  <si>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</si>
  <si>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</si>
  <si>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</si>
  <si>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</si>
  <si>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</si>
  <si>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</si>
  <si>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</si>
  <si>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</si>
  <si>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</si>
  <si>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</si>
  <si>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</si>
  <si>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</si>
  <si>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</si>
  <si>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</si>
  <si>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</si>
  <si>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</si>
  <si>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</si>
  <si>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</si>
  <si>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</si>
  <si>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</si>
  <si>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</si>
  <si>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</si>
  <si>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</si>
  <si>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</si>
  <si>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</si>
  <si>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</si>
  <si>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</si>
  <si>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</si>
  <si>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</si>
  <si>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</si>
  <si>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</si>
  <si>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</si>
  <si>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</si>
  <si>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</si>
  <si>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</si>
  <si>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</si>
  <si>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</si>
  <si>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</si>
  <si>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</si>
  <si>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</si>
  <si>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</si>
  <si>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</si>
  <si>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</si>
  <si>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</si>
  <si>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</si>
  <si>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</si>
  <si>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</si>
  <si>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</si>
  <si>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</si>
  <si>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</si>
  <si>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</si>
  <si>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</si>
  <si>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</si>
  <si>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</si>
  <si>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</si>
  <si>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</si>
  <si>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</si>
  <si>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</si>
  <si>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</si>
  <si>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</si>
  <si>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</si>
  <si>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</si>
  <si>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</si>
  <si>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</si>
  <si>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</si>
  <si>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</si>
  <si>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</si>
  <si>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</si>
  <si>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</si>
  <si>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</si>
  <si>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</si>
  <si>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</si>
  <si>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</si>
  <si>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</si>
  <si>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</si>
  <si>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</si>
  <si>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</si>
  <si>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</si>
  <si>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</si>
  <si>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</si>
  <si>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</si>
  <si>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</si>
  <si>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</si>
  <si>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</si>
  <si>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</si>
  <si>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</si>
  <si>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</si>
  <si>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</si>
  <si>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</si>
  <si>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</si>
  <si>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</si>
  <si>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</si>
  <si>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</si>
  <si>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</si>
  <si>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</si>
  <si>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</si>
  <si>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</si>
  <si>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</si>
  <si>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</si>
  <si>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</si>
  <si>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</si>
  <si>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</si>
  <si>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</si>
  <si>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</si>
  <si>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</si>
  <si>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</si>
  <si>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</si>
  <si>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</si>
  <si>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</si>
  <si>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</si>
  <si>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</si>
  <si>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</si>
  <si>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</si>
  <si>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</si>
  <si>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</si>
  <si>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</si>
  <si>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</si>
  <si>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</si>
  <si>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</si>
  <si>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</si>
  <si>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</si>
  <si>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</si>
  <si>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</si>
  <si>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</si>
  <si>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</si>
  <si>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</si>
  <si>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</si>
  <si>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</si>
  <si>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</si>
  <si>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</si>
  <si>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</si>
  <si>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</si>
  <si>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</si>
  <si>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</si>
  <si>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</si>
  <si>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</si>
  <si>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</si>
  <si>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</si>
  <si>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</si>
  <si>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</si>
  <si>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</si>
  <si>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</si>
  <si>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</si>
  <si>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</si>
  <si>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</si>
  <si>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</si>
  <si>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</si>
  <si>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</si>
  <si>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</si>
  <si>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</si>
  <si>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</si>
  <si>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</si>
  <si>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</si>
  <si>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</si>
  <si>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</si>
  <si>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</si>
  <si>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</si>
  <si>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</si>
  <si>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</si>
  <si>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</si>
  <si>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</si>
  <si>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</si>
  <si>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</si>
  <si>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</si>
  <si>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</si>
  <si>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</si>
  <si>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</si>
  <si>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</si>
  <si>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</si>
  <si>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</si>
  <si>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</si>
  <si>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</si>
  <si>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</si>
  <si>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</si>
  <si>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</si>
  <si>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</si>
  <si>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</si>
  <si>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</si>
  <si>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</si>
  <si>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</si>
  <si>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</si>
  <si>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</si>
  <si>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</si>
  <si>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</si>
  <si>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</si>
  <si>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</si>
  <si>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</si>
  <si>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</si>
  <si>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</si>
  <si>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</si>
  <si>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</si>
  <si>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</si>
  <si>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</si>
  <si>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</si>
  <si>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</si>
  <si>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</si>
  <si>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</si>
  <si>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</si>
  <si>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</si>
  <si>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</si>
  <si>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</si>
  <si>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</si>
  <si>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</si>
  <si>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</si>
  <si>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</si>
  <si>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</si>
  <si>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</si>
  <si>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</si>
  <si>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</si>
  <si>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</si>
  <si>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</si>
  <si>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</si>
  <si>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</si>
  <si>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</si>
  <si>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</si>
  <si>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</si>
  <si>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</si>
  <si>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</si>
  <si>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</si>
  <si>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</si>
  <si>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</si>
  <si>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</si>
  <si>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</si>
  <si>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</si>
  <si>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</si>
  <si>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</si>
  <si>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</si>
  <si>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</si>
  <si>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</si>
  <si>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</si>
  <si>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</si>
  <si>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</si>
  <si>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</si>
  <si>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</si>
  <si>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</si>
  <si>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</si>
  <si>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</si>
  <si>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</si>
  <si>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</si>
  <si>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</si>
  <si>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</si>
  <si>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</si>
  <si>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</si>
  <si>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</si>
  <si>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</si>
  <si>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</si>
  <si>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</si>
  <si>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</si>
  <si>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</si>
  <si>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</si>
  <si>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</si>
  <si>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</si>
  <si>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</si>
  <si>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</si>
  <si>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</si>
  <si>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</si>
  <si>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</si>
  <si>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</si>
  <si>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</si>
  <si>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</si>
  <si>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</si>
  <si>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</si>
  <si>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</si>
  <si>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</si>
  <si>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</si>
  <si>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</si>
  <si>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</si>
  <si>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</si>
  <si>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</si>
  <si>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</si>
  <si>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</si>
  <si>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</si>
  <si>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</si>
  <si>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</si>
  <si>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</si>
  <si>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</si>
  <si>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</si>
  <si>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</si>
  <si>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</si>
  <si>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</si>
  <si>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</si>
  <si>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</si>
  <si>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</si>
  <si>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</si>
  <si>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</si>
  <si>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</si>
  <si>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</si>
  <si>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</si>
  <si>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</si>
  <si>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</si>
  <si>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</si>
  <si>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</si>
  <si>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</si>
  <si>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</si>
  <si>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</si>
  <si>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</si>
  <si>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</si>
  <si>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</si>
  <si>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</si>
  <si>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</si>
  <si>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</si>
  <si>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</si>
  <si>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</si>
  <si>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</si>
  <si>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</si>
  <si>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</si>
  <si>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</si>
  <si>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</si>
  <si>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</si>
  <si>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</si>
  <si>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</si>
  <si>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</si>
  <si>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</si>
  <si>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</si>
  <si>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</si>
  <si>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</si>
  <si>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</si>
  <si>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</si>
  <si>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</si>
  <si>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</si>
  <si>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</si>
  <si>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</si>
  <si>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</si>
  <si>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</si>
  <si>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</si>
  <si>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</si>
  <si>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</si>
  <si>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</si>
  <si>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</si>
  <si>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</si>
  <si>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</si>
  <si>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</si>
  <si>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</si>
  <si>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</si>
  <si>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</si>
  <si>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</si>
  <si>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</si>
  <si>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</si>
  <si>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</si>
  <si>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</si>
  <si>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</si>
  <si>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</si>
  <si>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</si>
  <si>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</si>
  <si>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</si>
  <si>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</si>
  <si>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</si>
  <si>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</si>
  <si>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</si>
  <si>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</si>
  <si>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</si>
  <si>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</si>
  <si>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</si>
  <si>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</si>
  <si>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</si>
  <si>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</si>
  <si>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</si>
  <si>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</si>
  <si>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</si>
  <si>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</si>
  <si>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</si>
  <si>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</si>
  <si>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</si>
  <si>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</si>
  <si>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</si>
  <si>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</si>
  <si>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</si>
  <si>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</si>
  <si>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</si>
  <si>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</si>
  <si>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</si>
  <si>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</si>
  <si>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</si>
  <si>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</si>
  <si>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</si>
  <si>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</si>
  <si>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</si>
  <si>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</si>
  <si>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</si>
  <si>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</si>
  <si>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</si>
  <si>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</si>
  <si>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</si>
  <si>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</si>
  <si>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</si>
  <si>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</si>
  <si>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</si>
  <si>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</si>
  <si>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</si>
  <si>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</si>
  <si>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</si>
  <si>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</si>
  <si>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</si>
  <si>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</si>
  <si>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</si>
  <si>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</si>
  <si>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</si>
  <si>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</si>
  <si>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</si>
  <si>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</si>
  <si>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</si>
  <si>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</si>
  <si>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</si>
  <si>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</si>
  <si>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</si>
  <si>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</si>
  <si>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</si>
  <si>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</si>
  <si>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</si>
  <si>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</si>
  <si>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</si>
  <si>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</si>
  <si>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</si>
  <si>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</si>
  <si>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</si>
  <si>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</si>
  <si>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</si>
  <si>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</si>
  <si>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</si>
  <si>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</si>
  <si>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</si>
  <si>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</si>
  <si>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</si>
  <si>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</si>
  <si>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</si>
  <si>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</si>
  <si>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</si>
  <si>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</si>
  <si>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</si>
  <si>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</si>
  <si>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</si>
  <si>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</si>
  <si>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</si>
  <si>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</si>
  <si>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</si>
  <si>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</si>
  <si>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</si>
  <si>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</si>
  <si>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</si>
  <si>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</si>
  <si>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</si>
  <si>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</si>
  <si>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</si>
  <si>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</si>
  <si>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</si>
  <si>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</si>
  <si>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</si>
  <si>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</si>
  <si>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</si>
  <si>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</si>
  <si>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</si>
  <si>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</si>
  <si>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</si>
  <si>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</si>
  <si>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</si>
  <si>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</si>
  <si>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</si>
  <si>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</si>
  <si>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</si>
  <si>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</si>
  <si>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</si>
  <si>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</si>
  <si>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</si>
  <si>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</si>
  <si>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</si>
  <si>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</si>
  <si>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</si>
  <si>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</si>
  <si>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</si>
  <si>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</si>
  <si>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</si>
  <si>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</si>
  <si>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</si>
  <si>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</si>
  <si>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</si>
  <si>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</si>
  <si>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</si>
  <si>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</si>
  <si>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</si>
  <si>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</si>
  <si>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</si>
  <si>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</si>
  <si>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</si>
  <si>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</si>
  <si>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</si>
  <si>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</si>
  <si>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</si>
  <si>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</si>
  <si>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</si>
  <si>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</si>
  <si>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</si>
  <si>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</si>
  <si>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</si>
  <si>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</si>
  <si>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</si>
  <si>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</si>
  <si>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</si>
  <si>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</si>
  <si>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</si>
  <si>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</si>
  <si>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</si>
  <si>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</si>
  <si>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</si>
  <si>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</si>
  <si>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</si>
  <si>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</si>
  <si>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</si>
  <si>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</si>
  <si>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</si>
  <si>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</si>
  <si>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</si>
  <si>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</si>
  <si>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</si>
  <si>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</si>
  <si>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</si>
  <si>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</si>
  <si>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</si>
  <si>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</si>
  <si>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</si>
  <si>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</si>
  <si>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</si>
  <si>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</si>
  <si>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</si>
  <si>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</si>
  <si>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</si>
  <si>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</si>
  <si>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</si>
  <si>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</si>
  <si>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</si>
  <si>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</si>
  <si>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</si>
  <si>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</si>
  <si>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</si>
  <si>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</si>
  <si>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</si>
  <si>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</si>
  <si>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</si>
  <si>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</si>
  <si>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</si>
  <si>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</si>
  <si>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</si>
  <si>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</si>
  <si>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</si>
  <si>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</si>
  <si>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</si>
  <si>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</si>
  <si>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</si>
  <si>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</si>
  <si>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</si>
  <si>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</si>
  <si>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</si>
  <si>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</si>
  <si>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</si>
  <si>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</si>
  <si>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</si>
  <si>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</si>
  <si>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</si>
  <si>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</si>
  <si>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</si>
  <si>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</si>
  <si>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</si>
  <si>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</si>
  <si>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</si>
  <si>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</si>
  <si>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</si>
  <si>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</si>
  <si>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</si>
  <si>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</si>
  <si>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</si>
  <si>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</si>
  <si>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</si>
  <si>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</si>
  <si>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</si>
  <si>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</si>
  <si>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</si>
  <si>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</si>
  <si>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</si>
  <si>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</si>
  <si>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</si>
  <si>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</si>
  <si>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</si>
  <si>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</si>
  <si>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</si>
  <si>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</si>
  <si>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</si>
  <si>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</si>
  <si>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</si>
  <si>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</si>
  <si>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</si>
  <si>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</si>
  <si>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</si>
  <si>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</si>
  <si>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</si>
  <si>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</si>
  <si>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</si>
  <si>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</si>
  <si>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</si>
  <si>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</si>
  <si>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</si>
  <si>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</si>
  <si>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</si>
  <si>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</si>
  <si>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</si>
  <si>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</si>
  <si>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</si>
  <si>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</si>
  <si>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</si>
  <si>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</si>
  <si>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</si>
  <si>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</si>
  <si>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</si>
  <si>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</si>
  <si>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</si>
  <si>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</si>
  <si>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</si>
  <si>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</si>
  <si>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</si>
  <si>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</si>
  <si>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</si>
  <si>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</si>
  <si>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</si>
  <si>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</si>
  <si>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</si>
  <si>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</si>
  <si>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</si>
  <si>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</si>
  <si>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</si>
  <si>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</si>
  <si>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</si>
  <si>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</si>
  <si>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</si>
  <si>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</si>
  <si>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</si>
  <si>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</si>
  <si>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</si>
  <si>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</si>
  <si>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</si>
  <si>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</si>
  <si>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</si>
  <si>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</si>
  <si>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</si>
  <si>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</si>
  <si>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</si>
  <si>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</si>
  <si>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</si>
  <si>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</si>
  <si>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</si>
  <si>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</si>
  <si>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</si>
  <si>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</si>
  <si>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</si>
  <si>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</si>
  <si>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</si>
  <si>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</si>
  <si>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</si>
  <si>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</si>
  <si>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</si>
  <si>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</si>
  <si>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</si>
  <si>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</si>
  <si>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</si>
  <si>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</si>
  <si>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</si>
  <si>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</si>
  <si>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</si>
  <si>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</si>
  <si>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</si>
  <si>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</si>
  <si>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</si>
  <si>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</si>
  <si>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</si>
  <si>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</si>
  <si>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</si>
  <si>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</si>
  <si>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</si>
  <si>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</si>
  <si>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</si>
  <si>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</si>
  <si>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</si>
  <si>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</si>
  <si>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</si>
  <si>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</si>
  <si>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</si>
  <si>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</si>
  <si>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</si>
  <si>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</si>
  <si>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</si>
  <si>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</si>
  <si>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</si>
  <si>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</si>
  <si>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</si>
  <si>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</si>
  <si>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</si>
  <si>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</si>
  <si>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</si>
  <si>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</si>
  <si>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</si>
  <si>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</si>
  <si>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</si>
  <si>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</si>
  <si>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</si>
  <si>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</si>
  <si>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</si>
  <si>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</si>
  <si>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</si>
  <si>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</si>
  <si>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</si>
  <si>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</si>
  <si>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</si>
  <si>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</si>
  <si>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</si>
  <si>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</si>
  <si>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</si>
  <si>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</si>
  <si>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</si>
  <si>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</si>
  <si>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</si>
  <si>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</si>
  <si>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</si>
  <si>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</si>
  <si>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</si>
  <si>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</si>
  <si>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</si>
  <si>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</si>
  <si>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</si>
  <si>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</si>
  <si>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</si>
  <si>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</si>
  <si>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</si>
  <si>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</si>
  <si>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</si>
  <si>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</si>
  <si>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</si>
  <si>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</si>
  <si>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</si>
  <si>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</si>
  <si>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</si>
  <si>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</si>
  <si>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</si>
  <si>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</si>
  <si>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</si>
  <si>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</si>
  <si>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</si>
  <si>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</si>
  <si>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</si>
  <si>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</si>
  <si>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</si>
  <si>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</si>
  <si>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</si>
  <si>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</si>
  <si>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</si>
  <si>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</si>
  <si>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</si>
  <si>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</si>
  <si>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</si>
  <si>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</si>
  <si>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</si>
  <si>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</si>
  <si>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</si>
  <si>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</si>
  <si>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</si>
  <si>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</si>
  <si>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</si>
  <si>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</si>
  <si>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</si>
  <si>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</si>
  <si>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</si>
  <si>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</si>
  <si>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</si>
  <si>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</si>
  <si>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</si>
  <si>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</si>
  <si>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</si>
  <si>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</si>
  <si>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</si>
  <si>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</si>
  <si>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</si>
  <si>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</si>
  <si>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</si>
  <si>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</si>
  <si>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</si>
  <si>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</si>
  <si>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</si>
  <si>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</si>
  <si>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</si>
  <si>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</si>
  <si>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</si>
  <si>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</si>
  <si>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</si>
  <si>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</si>
  <si>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</si>
  <si>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</si>
  <si>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</si>
  <si>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</si>
  <si>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</si>
  <si>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</si>
  <si>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</si>
  <si>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</si>
  <si>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</si>
  <si>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</si>
  <si>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</si>
  <si>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</si>
  <si>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</si>
  <si>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</si>
  <si>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</si>
  <si>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</si>
  <si>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</si>
  <si>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</si>
  <si>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</si>
  <si>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</si>
  <si>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</si>
  <si>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</si>
  <si>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</si>
  <si>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</si>
  <si>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</si>
  <si>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</si>
  <si>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</si>
  <si>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</si>
  <si>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</si>
  <si>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</si>
  <si>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</si>
  <si>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</si>
  <si>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</si>
  <si>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</si>
  <si>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</si>
  <si>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</si>
  <si>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</si>
  <si>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</si>
  <si>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</si>
  <si>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</si>
  <si>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</si>
  <si>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</si>
  <si>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</si>
  <si>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</si>
  <si>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</si>
  <si>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</si>
  <si>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</si>
  <si>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</si>
  <si>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</si>
  <si>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</si>
  <si>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</si>
  <si>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</si>
  <si>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</si>
  <si>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</si>
  <si>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</si>
  <si>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</si>
  <si>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</si>
  <si>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</si>
  <si>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</si>
  <si>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</si>
  <si>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</si>
  <si>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</si>
  <si>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</si>
  <si>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</si>
  <si>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</si>
  <si>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</si>
  <si>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</si>
  <si>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</si>
  <si>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</si>
  <si>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</si>
  <si>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</si>
  <si>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</si>
  <si>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</si>
  <si>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</si>
  <si>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</si>
  <si>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</si>
  <si>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</si>
  <si>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</si>
  <si>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</si>
  <si>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</si>
  <si>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</si>
  <si>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</si>
  <si>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</si>
  <si>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</si>
  <si>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</si>
  <si>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</si>
  <si>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</si>
  <si>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</si>
  <si>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</si>
  <si>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</si>
  <si>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</si>
  <si>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</si>
  <si>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</si>
  <si>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</si>
  <si>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</si>
  <si>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</si>
  <si>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</si>
  <si>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</si>
  <si>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</si>
  <si>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</si>
  <si>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</si>
  <si>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</si>
  <si>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</si>
  <si>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</si>
  <si>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</si>
  <si>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</si>
  <si>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</si>
  <si>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</si>
  <si>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</si>
  <si>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</si>
  <si>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</si>
  <si>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</si>
  <si>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</si>
  <si>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</si>
  <si>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</si>
  <si>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</si>
  <si>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</si>
  <si>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</si>
  <si>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</si>
  <si>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</si>
  <si>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</si>
  <si>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</si>
  <si>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</si>
  <si>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</si>
  <si>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</si>
  <si>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</si>
  <si>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</si>
  <si>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</si>
  <si>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</si>
  <si>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</si>
  <si>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</si>
  <si>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</si>
  <si>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</si>
  <si>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</si>
  <si>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</si>
  <si>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</si>
  <si>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</si>
  <si>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</si>
  <si>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</si>
  <si>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</si>
  <si>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</si>
  <si>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</si>
  <si>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</si>
  <si>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</si>
  <si>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</si>
  <si>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</si>
  <si>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</si>
  <si>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</si>
  <si>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</si>
  <si>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</si>
  <si>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</si>
  <si>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</si>
  <si>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</si>
  <si>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</si>
  <si>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</si>
  <si>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</si>
  <si>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</si>
  <si>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</si>
  <si>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</si>
  <si>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</si>
  <si>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</si>
  <si>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</si>
  <si>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</si>
  <si>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</si>
  <si>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</si>
  <si>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</si>
  <si>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</si>
  <si>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</si>
  <si>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</si>
  <si>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</si>
  <si>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</si>
  <si>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</si>
  <si>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</si>
  <si>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</si>
  <si>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</si>
  <si>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</si>
  <si>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</si>
  <si>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</si>
  <si>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</si>
  <si>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</si>
  <si>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</si>
  <si>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</si>
  <si>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</si>
  <si>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</si>
  <si>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</si>
  <si>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</si>
  <si>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</si>
  <si>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</si>
  <si>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</si>
  <si>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</si>
  <si>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</si>
  <si>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</si>
  <si>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</si>
  <si>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</si>
  <si>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</si>
  <si>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</si>
  <si>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</si>
  <si>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</si>
  <si>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</si>
  <si>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</si>
  <si>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</si>
  <si>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</si>
  <si>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</si>
  <si>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</si>
  <si>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</si>
  <si>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</si>
  <si>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</si>
  <si>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</si>
  <si>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</si>
  <si>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</si>
  <si>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</si>
  <si>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</si>
  <si>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</si>
  <si>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</si>
  <si>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</si>
  <si>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</si>
  <si>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</si>
  <si>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</si>
  <si>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</si>
  <si>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</si>
  <si>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</si>
  <si>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</si>
  <si>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</si>
  <si>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</si>
  <si>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</si>
  <si>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</si>
  <si>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</si>
  <si>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</si>
  <si>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</si>
  <si>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</si>
  <si>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</si>
  <si>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</si>
  <si>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</si>
  <si>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</si>
  <si>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</si>
  <si>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</si>
  <si>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</si>
  <si>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</si>
  <si>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</si>
  <si>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</si>
  <si>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</si>
  <si>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</si>
  <si>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</si>
  <si>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</si>
  <si>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</si>
  <si>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</si>
  <si>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</si>
  <si>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</si>
  <si>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</si>
  <si>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</si>
  <si>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</si>
  <si>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</si>
  <si>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</si>
  <si>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</si>
  <si>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</si>
  <si>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</si>
  <si>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</si>
  <si>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</si>
  <si>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</si>
  <si>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</si>
  <si>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</si>
  <si>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</si>
  <si>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</si>
  <si>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</si>
  <si>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</si>
  <si>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</si>
  <si>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</si>
  <si>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</si>
  <si>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</si>
  <si>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</si>
  <si>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</si>
  <si>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</si>
  <si>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</si>
  <si>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</si>
  <si>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</si>
  <si>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</si>
  <si>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</si>
  <si>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</si>
  <si>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</si>
  <si>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</si>
  <si>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</si>
  <si>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</si>
  <si>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</si>
  <si>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</si>
  <si>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</si>
  <si>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</si>
  <si>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</si>
  <si>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</si>
  <si>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</si>
  <si>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</si>
  <si>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</si>
  <si>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</si>
  <si>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</si>
  <si>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</si>
  <si>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</si>
  <si>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</si>
  <si>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</si>
  <si>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</si>
  <si>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</si>
  <si>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</si>
  <si>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</si>
  <si>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</si>
  <si>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</si>
  <si>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</si>
  <si>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</si>
  <si>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</si>
  <si>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</si>
  <si>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</si>
  <si>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</si>
  <si>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</si>
  <si>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</si>
  <si>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</si>
  <si>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</si>
  <si>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</si>
  <si>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</si>
  <si>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</si>
  <si>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</si>
  <si>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</si>
  <si>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</si>
  <si>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</si>
  <si>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</si>
  <si>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</si>
  <si>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</si>
  <si>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</si>
  <si>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</si>
  <si>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</si>
  <si>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</si>
  <si>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</si>
  <si>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</si>
  <si>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</si>
  <si>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</si>
  <si>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</si>
  <si>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</si>
  <si>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</si>
  <si>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</si>
  <si>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</si>
  <si>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</si>
  <si>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</si>
  <si>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</si>
  <si>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</si>
  <si>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</si>
  <si>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</si>
  <si>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</si>
  <si>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</si>
  <si>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</si>
  <si>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</si>
  <si>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</si>
  <si>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</si>
  <si>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</si>
  <si>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</si>
  <si>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</si>
  <si>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</si>
  <si>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</si>
  <si>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</si>
  <si>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</si>
  <si>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</si>
  <si>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</si>
  <si>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</si>
  <si>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</si>
  <si>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</si>
  <si>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</si>
  <si>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</si>
  <si>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</si>
  <si>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</si>
  <si>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</si>
  <si>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</si>
  <si>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</si>
  <si>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</si>
  <si>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</si>
  <si>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</si>
  <si>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</si>
  <si>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</si>
  <si>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</si>
  <si>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</si>
  <si>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</si>
  <si>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</si>
  <si>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</si>
  <si>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</si>
  <si>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</si>
  <si>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</si>
  <si>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</si>
  <si>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</si>
  <si>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</si>
  <si>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</si>
  <si>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</si>
  <si>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</si>
  <si>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</si>
  <si>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</si>
  <si>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</si>
  <si>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</si>
  <si>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</si>
  <si>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</si>
  <si>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</si>
  <si>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</si>
  <si>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</si>
  <si>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</si>
  <si>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</si>
  <si>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</si>
  <si>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</si>
  <si>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</si>
  <si>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</si>
  <si>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</si>
  <si>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</si>
  <si>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</si>
  <si>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</si>
  <si>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</si>
  <si>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</si>
  <si>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</si>
  <si>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</si>
  <si>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</si>
  <si>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</si>
  <si>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</si>
  <si>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</si>
  <si>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</si>
  <si>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</si>
  <si>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</si>
  <si>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</si>
  <si>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</si>
  <si>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</si>
  <si>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</si>
  <si>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</si>
  <si>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</si>
  <si>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</si>
  <si>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</si>
  <si>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</si>
  <si>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</si>
  <si>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</si>
  <si>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</si>
  <si>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</si>
  <si>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</si>
  <si>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</si>
  <si>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</si>
  <si>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</si>
  <si>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</si>
  <si>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</si>
  <si>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</si>
  <si>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</si>
  <si>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</si>
  <si>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</si>
  <si>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</si>
  <si>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</si>
  <si>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</si>
  <si>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</si>
  <si>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</si>
  <si>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</si>
  <si>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</si>
  <si>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</si>
  <si>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</si>
  <si>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</si>
  <si>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</si>
  <si>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</si>
  <si>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</si>
  <si>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</si>
  <si>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</si>
  <si>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</si>
  <si>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</si>
  <si>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</si>
  <si>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</si>
  <si>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</si>
  <si>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</si>
  <si>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</si>
  <si>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</si>
  <si>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</si>
  <si>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</si>
  <si>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</si>
  <si>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</si>
  <si>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</si>
  <si>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</si>
  <si>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</si>
  <si>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</si>
  <si>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</si>
  <si>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</si>
  <si>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</si>
  <si>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</si>
  <si>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</si>
  <si>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</si>
  <si>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</si>
  <si>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</si>
  <si>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</si>
  <si>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</si>
  <si>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</si>
  <si>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</si>
  <si>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</si>
  <si>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</si>
  <si>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</si>
  <si>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</si>
  <si>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</si>
  <si>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</si>
  <si>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</si>
  <si>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</si>
  <si>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</si>
  <si>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</si>
  <si>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</si>
  <si>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</si>
  <si>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</si>
  <si>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</si>
  <si>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</si>
  <si>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</si>
  <si>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</si>
  <si>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</si>
  <si>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</si>
  <si>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</si>
  <si>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</si>
  <si>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</si>
  <si>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</si>
  <si>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</si>
  <si>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</si>
  <si>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</si>
  <si>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</si>
  <si>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</si>
  <si>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</si>
  <si>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</si>
  <si>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</si>
  <si>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</si>
  <si>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</si>
  <si>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</si>
  <si>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</si>
  <si>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</si>
  <si>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</si>
  <si>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</si>
  <si>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</si>
  <si>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</si>
  <si>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</si>
  <si>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</si>
  <si>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</si>
  <si>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</si>
  <si>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</si>
  <si>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</si>
  <si>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</si>
  <si>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</si>
  <si>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</si>
  <si>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</si>
  <si>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</si>
  <si>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</si>
  <si>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</si>
  <si>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</si>
  <si>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</si>
  <si>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</si>
  <si>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</si>
  <si>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</si>
  <si>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</si>
  <si>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</si>
  <si>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</si>
  <si>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</si>
  <si>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</si>
  <si>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</si>
  <si>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</si>
  <si>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</si>
  <si>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</si>
  <si>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</si>
  <si>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</si>
  <si>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</si>
  <si>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</si>
  <si>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</si>
  <si>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</si>
  <si>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</si>
  <si>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</si>
  <si>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</si>
  <si>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</si>
  <si>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</si>
  <si>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</si>
  <si>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</si>
  <si>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</si>
  <si>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</si>
  <si>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</si>
  <si>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</si>
  <si>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</si>
  <si>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</si>
  <si>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</si>
  <si>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</si>
  <si>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</si>
  <si>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</si>
  <si>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</si>
  <si>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</si>
  <si>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</si>
  <si>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</si>
  <si>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</si>
  <si>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</si>
  <si>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</si>
  <si>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</si>
  <si>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</si>
  <si>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</si>
  <si>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</si>
  <si>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</si>
  <si>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</si>
  <si>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</si>
  <si>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</si>
  <si>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</si>
  <si>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</si>
  <si>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</si>
  <si>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</si>
  <si>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</si>
  <si>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</si>
  <si>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</si>
  <si>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</si>
  <si>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</si>
  <si>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</si>
  <si>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</si>
  <si>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</si>
  <si>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</si>
  <si>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</si>
  <si>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</si>
  <si>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</si>
  <si>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</si>
  <si>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</si>
  <si>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</si>
  <si>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</si>
  <si>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</si>
  <si>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</si>
  <si>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</si>
  <si>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</si>
  <si>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</si>
  <si>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</si>
  <si>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</si>
  <si>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</si>
  <si>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</si>
  <si>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</si>
  <si>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</si>
  <si>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</si>
  <si>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</si>
  <si>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</si>
  <si>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</si>
  <si>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</si>
  <si>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</si>
  <si>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</si>
  <si>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</si>
  <si>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</si>
  <si>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</si>
  <si>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</si>
  <si>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</si>
  <si>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</si>
  <si>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</si>
  <si>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</si>
  <si>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</si>
  <si>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</si>
  <si>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</si>
  <si>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</si>
  <si>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</si>
  <si>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</si>
  <si>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</si>
  <si>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</si>
  <si>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</si>
  <si>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</si>
  <si>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</si>
  <si>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</si>
  <si>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</si>
  <si>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</si>
  <si>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</si>
  <si>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</si>
  <si>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</si>
  <si>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</si>
  <si>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</si>
  <si>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</si>
  <si>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</si>
  <si>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</si>
  <si>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</si>
  <si>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</si>
  <si>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</si>
  <si>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</si>
  <si>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</si>
  <si>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</si>
  <si>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</si>
  <si>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</si>
  <si>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</si>
  <si>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</si>
  <si>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</si>
  <si>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</si>
  <si>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</si>
  <si>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</si>
  <si>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</si>
  <si>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</si>
  <si>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</si>
  <si>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</si>
  <si>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</si>
  <si>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</si>
  <si>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</si>
  <si>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</si>
  <si>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</si>
  <si>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</si>
  <si>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</si>
  <si>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</si>
  <si>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</si>
  <si>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</si>
  <si>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</si>
  <si>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</si>
  <si>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</si>
  <si>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</si>
  <si>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</si>
  <si>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</si>
  <si>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</si>
  <si>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</si>
  <si>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</si>
  <si>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</si>
  <si>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</si>
  <si>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</si>
  <si>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</si>
  <si>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</si>
  <si>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</si>
  <si>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</si>
  <si>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</si>
  <si>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</si>
  <si>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</si>
  <si>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</si>
  <si>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</si>
  <si>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</si>
  <si>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</si>
  <si>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</si>
  <si>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</si>
  <si>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</si>
  <si>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</si>
  <si>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</si>
  <si>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</si>
  <si>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</si>
  <si>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</si>
  <si>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</si>
  <si>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</si>
  <si>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</si>
  <si>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</si>
  <si>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</si>
  <si>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</si>
  <si>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</si>
  <si>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</si>
  <si>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</si>
  <si>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</si>
  <si>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</si>
  <si>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</si>
  <si>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</si>
  <si>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</si>
  <si>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</si>
  <si>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</si>
  <si>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</si>
  <si>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</si>
  <si>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</si>
  <si>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</si>
  <si>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</si>
  <si>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</si>
  <si>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</si>
  <si>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</si>
  <si>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</si>
  <si>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</si>
  <si>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</si>
  <si>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</si>
  <si>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</si>
  <si>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</si>
  <si>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</si>
  <si>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</si>
  <si>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</si>
  <si>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</si>
  <si>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</si>
  <si>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</si>
  <si>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</si>
  <si>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</si>
  <si>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</si>
  <si>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</si>
  <si>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</si>
  <si>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</si>
  <si>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</si>
  <si>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</si>
  <si>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</si>
  <si>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</si>
  <si>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</si>
  <si>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</si>
  <si>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</si>
  <si>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</si>
  <si>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</si>
  <si>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</si>
  <si>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</si>
  <si>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</si>
  <si>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</si>
  <si>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</si>
  <si>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</si>
  <si>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</si>
  <si>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</si>
  <si>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</si>
  <si>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</si>
  <si>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</si>
  <si>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</si>
  <si>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</si>
  <si>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</si>
  <si>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</si>
  <si>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</si>
  <si>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</si>
  <si>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</si>
  <si>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</si>
  <si>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</si>
  <si>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</si>
  <si>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</si>
  <si>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</si>
  <si>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</si>
  <si>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</si>
  <si>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</si>
  <si>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</si>
  <si>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</si>
  <si>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</si>
  <si>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</si>
  <si>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</si>
  <si>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</si>
  <si>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</si>
  <si>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</si>
  <si>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</si>
  <si>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</si>
  <si>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</si>
  <si>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</si>
  <si>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</si>
  <si>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</si>
  <si>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</si>
  <si>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</si>
  <si>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</si>
  <si>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</si>
  <si>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</si>
  <si>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</si>
  <si>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</si>
  <si>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</si>
  <si>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</si>
  <si>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</si>
  <si>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</si>
  <si>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</si>
  <si>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</si>
  <si>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</si>
  <si>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</si>
  <si>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</si>
  <si>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</si>
  <si>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</si>
  <si>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</si>
  <si>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</si>
  <si>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</si>
  <si>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</si>
  <si>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</si>
  <si>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</si>
  <si>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</si>
  <si>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</si>
  <si>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</si>
  <si>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</si>
  <si>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</si>
  <si>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</si>
  <si>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</si>
  <si>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</si>
  <si>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</si>
  <si>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</si>
  <si>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</si>
  <si>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</si>
  <si>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</si>
  <si>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</si>
  <si>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</si>
  <si>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</si>
  <si>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</si>
  <si>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</si>
  <si>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</si>
  <si>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</si>
  <si>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</si>
  <si>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</si>
  <si>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</si>
  <si>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</si>
  <si>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</si>
  <si>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</si>
  <si>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</si>
  <si>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</si>
  <si>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</si>
  <si>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</si>
  <si>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</si>
  <si>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</si>
  <si>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</si>
  <si>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</si>
  <si>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</si>
  <si>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</si>
  <si>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</si>
  <si>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</si>
  <si>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</si>
  <si>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</si>
  <si>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</si>
  <si>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</si>
  <si>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</si>
  <si>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</si>
  <si>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</si>
  <si>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</si>
  <si>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</si>
  <si>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</si>
  <si>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</si>
  <si>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</si>
  <si>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</si>
  <si>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</si>
  <si>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</si>
  <si>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</si>
  <si>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</si>
  <si>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</si>
  <si>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</si>
  <si>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</si>
  <si>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</si>
  <si>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</si>
  <si>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</si>
  <si>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</si>
  <si>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</si>
  <si>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</si>
  <si>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</si>
  <si>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</si>
  <si>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</si>
  <si>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</si>
  <si>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</si>
  <si>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</si>
  <si>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</si>
  <si>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</si>
  <si>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</si>
  <si>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</si>
  <si>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</si>
  <si>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</si>
  <si>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</si>
  <si>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</si>
  <si>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</si>
  <si>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</si>
  <si>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</si>
  <si>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</si>
  <si>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</si>
  <si>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</si>
  <si>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</si>
  <si>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</si>
  <si>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</si>
  <si>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</si>
  <si>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</si>
  <si>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</si>
  <si>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</si>
  <si>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</si>
  <si>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</si>
  <si>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</si>
  <si>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</si>
  <si>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</si>
  <si>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</si>
  <si>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</si>
  <si>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</si>
  <si>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</si>
  <si>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</si>
  <si>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</si>
  <si>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</si>
  <si>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</si>
  <si>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</si>
  <si>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</si>
  <si>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</si>
  <si>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</si>
  <si>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</si>
  <si>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</si>
  <si>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</si>
  <si>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</si>
  <si>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</si>
  <si>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</si>
  <si>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</si>
  <si>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</si>
  <si>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</si>
  <si>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</si>
  <si>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</si>
  <si>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</si>
  <si>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</si>
  <si>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</si>
  <si>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</si>
  <si>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</si>
  <si>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</si>
  <si>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</si>
  <si>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</si>
  <si>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</si>
  <si>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</si>
  <si>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</si>
  <si>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</si>
  <si>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</si>
  <si>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</si>
  <si>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</si>
  <si>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</si>
  <si>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</si>
  <si>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</si>
  <si>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</si>
  <si>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</si>
  <si>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</si>
  <si>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</si>
  <si>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</si>
  <si>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</si>
  <si>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</si>
  <si>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</si>
  <si>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</si>
  <si>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</si>
  <si>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</si>
  <si>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</si>
  <si>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</si>
  <si>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</si>
  <si>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</si>
  <si>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</si>
  <si>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</si>
  <si>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</si>
  <si>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</si>
  <si>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</si>
  <si>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</si>
  <si>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</si>
  <si>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</si>
  <si>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</si>
  <si>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</si>
  <si>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</si>
  <si>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</si>
  <si>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</si>
  <si>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</si>
  <si>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</si>
  <si>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</si>
  <si>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</si>
  <si>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</si>
  <si>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</si>
  <si>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</si>
  <si>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</si>
  <si>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</si>
  <si>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</si>
  <si>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</si>
  <si>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</si>
  <si>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</si>
  <si>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</si>
  <si>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</si>
  <si>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</si>
  <si>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</si>
  <si>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</si>
  <si>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</si>
  <si>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</si>
  <si>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</si>
  <si>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</si>
  <si>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</si>
  <si>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</si>
  <si>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</si>
  <si>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</si>
  <si>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</si>
  <si>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</si>
  <si>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</si>
  <si>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</si>
  <si>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</si>
  <si>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</si>
  <si>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</si>
  <si>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</si>
  <si>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</si>
  <si>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</si>
  <si>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</si>
  <si>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</si>
  <si>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</si>
  <si>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</si>
  <si>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</si>
  <si>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</si>
  <si>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</si>
  <si>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</si>
  <si>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</si>
  <si>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</si>
  <si>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</si>
  <si>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</si>
  <si>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</si>
  <si>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</si>
  <si>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</si>
  <si>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</si>
  <si>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</si>
  <si>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</si>
  <si>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</si>
  <si>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</si>
  <si>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</si>
  <si>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</si>
  <si>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</si>
  <si>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</si>
  <si>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</si>
  <si>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</si>
  <si>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</si>
  <si>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</si>
  <si>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</si>
  <si>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</si>
  <si>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</si>
  <si>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</si>
  <si>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</si>
  <si>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</si>
  <si>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</si>
  <si>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</si>
  <si>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</si>
  <si>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</si>
  <si>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</si>
  <si>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</si>
  <si>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</si>
  <si>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</si>
  <si>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</si>
  <si>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</si>
  <si>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</si>
  <si>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</si>
  <si>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</si>
  <si>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</si>
  <si>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</si>
  <si>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</si>
  <si>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</si>
  <si>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</si>
  <si>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</si>
  <si>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</si>
  <si>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</si>
  <si>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</si>
  <si>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</si>
  <si>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</si>
  <si>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</si>
  <si>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</si>
  <si>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</si>
  <si>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</si>
  <si>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</si>
  <si>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</si>
  <si>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</si>
  <si>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</si>
  <si>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</si>
  <si>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</si>
  <si>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</si>
  <si>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</si>
  <si>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</si>
  <si>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</si>
  <si>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</si>
  <si>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</si>
  <si>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</si>
  <si>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</si>
  <si>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</si>
  <si>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</si>
  <si>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</si>
  <si>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</si>
  <si>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</si>
  <si>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</si>
  <si>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</si>
  <si>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</si>
  <si>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</si>
  <si>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</si>
  <si>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</si>
  <si>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</si>
  <si>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</si>
  <si>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</si>
  <si>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</si>
  <si>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</si>
  <si>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</si>
  <si>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</si>
  <si>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</si>
  <si>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</si>
  <si>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</si>
  <si>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</si>
  <si>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</si>
  <si>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</si>
  <si>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</si>
  <si>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</si>
  <si>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</si>
  <si>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</si>
  <si>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</si>
  <si>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</si>
  <si>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</si>
  <si>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</si>
  <si>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</si>
  <si>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</si>
  <si>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</si>
  <si>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</si>
  <si>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</si>
  <si>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</si>
  <si>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</si>
  <si>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</si>
  <si>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</si>
  <si>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</si>
  <si>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</si>
  <si>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</si>
  <si>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</si>
  <si>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</si>
  <si>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</si>
  <si>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</si>
  <si>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</si>
  <si>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</si>
  <si>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</si>
  <si>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</si>
  <si>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</si>
  <si>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</si>
  <si>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</si>
  <si>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</si>
  <si>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</si>
  <si>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</si>
  <si>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</si>
  <si>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</si>
  <si>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</si>
  <si>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</si>
  <si>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</si>
  <si>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</si>
  <si>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</si>
  <si>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</si>
  <si>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</si>
  <si>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</si>
  <si>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</si>
  <si>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</si>
  <si>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</si>
  <si>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</si>
  <si>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</si>
  <si>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</si>
  <si>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</si>
  <si>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</si>
  <si>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</si>
  <si>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</si>
  <si>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</si>
  <si>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</si>
  <si>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</si>
  <si>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</si>
  <si>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</si>
  <si>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</si>
  <si>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</si>
  <si>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</si>
  <si>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</si>
  <si>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</si>
  <si>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</si>
  <si>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</si>
  <si>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</si>
  <si>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</si>
  <si>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</si>
  <si>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</si>
  <si>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</si>
  <si>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</si>
  <si>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</si>
  <si>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</si>
  <si>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</si>
  <si>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</si>
  <si>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</si>
  <si>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</si>
  <si>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</si>
  <si>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</si>
  <si>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</si>
  <si>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</si>
  <si>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</si>
  <si>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</si>
  <si>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</si>
  <si>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</si>
  <si>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</si>
  <si>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</si>
  <si>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</si>
  <si>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</si>
  <si>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</si>
  <si>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</si>
  <si>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</si>
  <si>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</si>
  <si>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</si>
  <si>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</si>
  <si>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</si>
  <si>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</si>
  <si>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</si>
  <si>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</si>
  <si>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</si>
  <si>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</si>
  <si>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</si>
  <si>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</si>
  <si>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</si>
  <si>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</si>
  <si>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</si>
  <si>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</si>
  <si>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</si>
  <si>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</si>
  <si>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</si>
  <si>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</si>
  <si>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</si>
  <si>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</si>
  <si>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</si>
  <si>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</si>
  <si>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</si>
  <si>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</si>
  <si>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</si>
  <si>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</si>
  <si>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</si>
  <si>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</si>
  <si>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</si>
  <si>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</si>
  <si>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</si>
  <si>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</si>
  <si>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</si>
  <si>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</si>
  <si>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</si>
  <si>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</si>
  <si>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</si>
  <si>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</si>
  <si>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</si>
  <si>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</si>
  <si>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</si>
  <si>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</si>
  <si>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</si>
  <si>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</si>
  <si>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</si>
  <si>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</si>
  <si>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</si>
  <si>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</si>
  <si>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</si>
  <si>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</si>
  <si>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</si>
  <si>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</si>
  <si>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</si>
  <si>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</si>
  <si>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</si>
  <si>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</si>
  <si>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</si>
  <si>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</si>
  <si>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</si>
  <si>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</si>
  <si>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</si>
  <si>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</si>
  <si>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</si>
  <si>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</si>
  <si>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</si>
  <si>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</si>
  <si>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</si>
  <si>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</si>
  <si>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</si>
  <si>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</si>
  <si>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</si>
  <si>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</si>
  <si>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</si>
  <si>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</si>
  <si>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</si>
  <si>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PCM-20251111-00000133</t>
  </si>
  <si>
    <t>TE issue , 2G Sectors still down , team found sceco power available in the building and building main gate is lock, as per the owner no one in the building now and team will try to access by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</si>
</sst>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6" totalsRowShown="0" headerRowDxfId="174" dataDxfId="173" headerRowBorderDxfId="171" tableBorderDxfId="172" totalsRowBorderDxfId="170">
  <autoFilter ref="A1:L4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8" totalsRowShown="0" headerRowDxfId="157" dataDxfId="156" headerRowBorderDxfId="154" tableBorderDxfId="155" totalsRowBorderDxfId="153">
  <autoFilter ref="A1:CJ2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5" totalsRowShown="0" headerRowDxfId="48" dataDxfId="47" headerRowBorderDxfId="45" tableBorderDxfId="46" totalsRowBorderDxfId="44">
  <autoFilter ref="A1:L5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0" totalsRowShown="0" headerRowDxfId="31" dataDxfId="30" headerRowBorderDxfId="28" tableBorderDxfId="29">
  <autoFilter ref="A1:L25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6" totalsRowShown="0" headerRowDxfId="15" dataDxfId="14" headerRowBorderDxfId="12" tableBorderDxfId="13">
  <autoFilter ref="A1:L16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309.35372083333641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4" ca="1" si="0">IFERROR(NOW()-F3,"")</f>
        <v>45972.302146759263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45972.302146759263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45972.302146759263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45972.302146759263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45972.302146759263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45972.302146759263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45972.302146759263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45972.302146759263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45972.302146759263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45972.302146759263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45972.302146759263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45972.302146759263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45972.302146759263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45972.302146759263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45972.302146759263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45972.302146759263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45972.302146759263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45972.302146759263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45972.302146759263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45972.302146759263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45972.302146759263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45972.302146759263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45972.302146759263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45972.302146759263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45972.302146759263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45972.302146759263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45972.302146759263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45972.302146759263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45972.302146759263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45972.302146759263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45972.302146759263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0"/>
        <v>45972.302146759263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ref="G35:G66" ca="1" si="1">IFERROR(NOW()-F35,"")</f>
        <v>45972.302146759263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45972.302146759263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45972.302146759263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45972.302146759263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45972.302146759263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45972.302146759263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45972.302146759263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45972.302146759263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45972.302146759263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45972.302146759263</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45972.302146759263</v>
      </c>
      <c r="H45" s="111"/>
      <c r="I45" s="109" t="str">
        <f>IFERROR(VLOOKUP(D45,DB!A:F,6,0),"")</f>
        <v/>
      </c>
      <c r="J45" s="109" t="str">
        <f>IFERROR(VLOOKUP(D45,DB!A:G,7,0),"")</f>
        <v/>
      </c>
      <c r="K45" s="113"/>
      <c r="L45" s="114" t="str">
        <f>IFERROR(VLOOKUP(D45,DB!A:I,9,0),"")</f>
        <v/>
      </c>
    </row>
    <row r="46" spans="1:12" ht="15" customHeight="1">
      <c r="A46" s="117"/>
      <c r="B46" s="118" t="str">
        <f>IFERROR(VLOOKUP(D46,DB!A:K,11,0),"")</f>
        <v/>
      </c>
      <c r="C46" s="118"/>
      <c r="D46" s="118"/>
      <c r="E46" s="119"/>
      <c r="F46" s="120"/>
      <c r="G46" s="121">
        <f t="shared" ca="1" si="1"/>
        <v>45972.302146759263</v>
      </c>
      <c r="H46" s="120"/>
      <c r="I46" s="118" t="str">
        <f>IFERROR(VLOOKUP(D46,DB!A:F,6,0),"")</f>
        <v/>
      </c>
      <c r="J46" s="118" t="str">
        <f>IFERROR(VLOOKUP(D46,DB!A:G,7,0),"")</f>
        <v/>
      </c>
      <c r="K46" s="122"/>
      <c r="L46" s="123" t="str">
        <f>IFERROR(VLOOKUP(D46,DB!A:I,9,0),"")</f>
        <v/>
      </c>
    </row>
  </sheetData>
  <customSheetViews>
    <customSheetView guid="{F6042A99-DD27-4453-835D-0834D95730CC}" filter="1" showAutoFilter="1">
      <pageMargins left="0" right="0" top="0" bottom="0" header="0" footer="0"/>
      <autoFilter ref="B1:M1" xr:uid="{F97AAF1F-35C5-4FF5-89B3-C98938ED9AB3}"/>
    </customSheetView>
  </customSheetViews>
  <dataValidations count="2">
    <dataValidation allowBlank="1" showInputMessage="1" showErrorMessage="1" sqref="E1" xr:uid="{5DBA255D-CDD9-49FB-AD3C-AF70AB4EE696}"/>
    <dataValidation type="list" allowBlank="1" showInputMessage="1" showErrorMessage="1" sqref="E2:E4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8"/>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147.30230879630108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1" ca="1" si="1">IFERROR(NOW()-F4,"-")</f>
        <v>45972.302146759263</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45972.302146759263</v>
      </c>
      <c r="H5" s="104"/>
      <c r="I5" s="18" t="str">
        <f>IFERROR(VLOOKUP(D5,DB!A:F,6,0),"")</f>
        <v/>
      </c>
      <c r="J5" s="18" t="str">
        <f>IFERROR(VLOOKUP(D5,DB!A:G,7,0),"")</f>
        <v/>
      </c>
      <c r="K5" s="19" t="s">
        <v>39105</v>
      </c>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45972.302146759263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45972.302146759263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45972.302146759263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45972.302146759263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45972.302146759263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45972.302146759263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45972.302146759263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45972.302146759263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45972.302146759263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45972.302146759263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45972.302146759263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45972.302146759263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45972.302146759263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45972.302146759263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45972.302146759263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45972.302146759263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ref="G22:G53" ca="1" si="2">IFERROR(NOW()-F22,"-")</f>
        <v>45972.302146759263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45972.302146759263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45972.302146759263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45972.302146759263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45972.302146759263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45972.302146759263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27"/>
      <c r="B28" s="128" t="str">
        <f>IFERROR(VLOOKUP(D28,DB!A:K,11,0),"")</f>
        <v/>
      </c>
      <c r="C28" s="128"/>
      <c r="D28" s="128"/>
      <c r="E28" s="129"/>
      <c r="F28" s="130"/>
      <c r="G28" s="131">
        <f t="shared" ca="1" si="2"/>
        <v>45972.302146759263</v>
      </c>
      <c r="H28" s="130"/>
      <c r="I28" s="128" t="str">
        <f>IFERROR(VLOOKUP(D28,DB!A:F,6,0),"")</f>
        <v/>
      </c>
      <c r="J28" s="128" t="str">
        <f>IFERROR(VLOOKUP(D28,DB!A:G,7,0),"")</f>
        <v/>
      </c>
      <c r="K28" s="132"/>
      <c r="L28" s="128" t="str">
        <f>IFERROR(VLOOKUP(D28,DB!A:I,9,0),"")</f>
        <v/>
      </c>
      <c r="M28" s="128"/>
      <c r="N28" s="128"/>
      <c r="O28" s="128"/>
      <c r="P28" s="128"/>
      <c r="Q28" s="128"/>
      <c r="R28" s="128"/>
      <c r="S28" s="128"/>
      <c r="T28" s="128"/>
      <c r="U28" s="128"/>
      <c r="V28" s="128"/>
      <c r="W28" s="128"/>
      <c r="X28" s="128"/>
      <c r="Y28" s="128"/>
      <c r="Z28" s="128"/>
      <c r="AA28" s="128"/>
      <c r="AB28" s="128"/>
      <c r="AC28" s="128"/>
      <c r="AD28" s="128"/>
      <c r="AE28" s="128"/>
      <c r="AF28" s="128"/>
      <c r="AG28" s="128"/>
      <c r="AH28" s="128"/>
      <c r="AI28" s="128"/>
      <c r="AJ28" s="128"/>
      <c r="AK28" s="128"/>
      <c r="AL28" s="128"/>
      <c r="AM28" s="128"/>
      <c r="AN28" s="128"/>
      <c r="AO28" s="128"/>
      <c r="AP28" s="128"/>
      <c r="AQ28" s="128"/>
      <c r="AR28" s="128"/>
      <c r="AS28" s="128"/>
      <c r="AT28" s="128"/>
      <c r="AU28" s="128"/>
      <c r="AV28" s="128"/>
      <c r="AW28" s="128"/>
      <c r="AX28" s="128"/>
      <c r="AY28" s="128"/>
      <c r="AZ28" s="128"/>
      <c r="BA28" s="128"/>
      <c r="BB28" s="128"/>
      <c r="BC28" s="128"/>
      <c r="BD28" s="128"/>
      <c r="BE28" s="128"/>
      <c r="BF28" s="128"/>
      <c r="BG28" s="128"/>
      <c r="BH28" s="128"/>
      <c r="BI28" s="128"/>
      <c r="BJ28" s="128"/>
      <c r="BK28" s="128"/>
      <c r="BL28" s="128"/>
      <c r="BM28" s="128"/>
      <c r="BN28" s="128"/>
      <c r="BO28" s="128"/>
      <c r="BP28" s="128"/>
      <c r="BQ28" s="128"/>
      <c r="BR28" s="128"/>
      <c r="BS28" s="128"/>
      <c r="BT28" s="128"/>
      <c r="BU28" s="128"/>
      <c r="BV28" s="128"/>
      <c r="BW28" s="128"/>
      <c r="BX28" s="128"/>
      <c r="BY28" s="128"/>
      <c r="BZ28" s="128"/>
      <c r="CA28" s="128"/>
      <c r="CB28" s="128"/>
      <c r="CC28" s="128"/>
      <c r="CD28" s="128"/>
      <c r="CE28" s="128"/>
      <c r="CF28" s="128"/>
      <c r="CG28" s="128"/>
      <c r="CH28" s="128"/>
      <c r="CI28" s="128"/>
      <c r="CJ28" s="133"/>
    </row>
  </sheetData>
  <dataValidations count="2">
    <dataValidation allowBlank="1" showInputMessage="1" showErrorMessage="1" sqref="E1" xr:uid="{4D935161-CDD3-4592-B877-3FB59C99E142}"/>
    <dataValidation type="list" allowBlank="1" showInputMessage="1" showErrorMessage="1" sqref="E3:E2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45972.302146759263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45972.302146759263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45972.302146759263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45972.302146759263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45972.302146759263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45972.302146759263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45972.302146759263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45972.302146759263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45972.302146759263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45972.302146759263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45972.302146759263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45972.302146759263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45972.302146759263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45972.302146759263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45972.302146759263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45972.302146759263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45972.302146759263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45972.302146759263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45972.302146759263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45972.302146759263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45972.302146759263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45972.302146759263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45972.302146759263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45972.302146759263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45972.302146759263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45972.302146759263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45972.302146759263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45972.302146759263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45972.302146759263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45972.302146759263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45972.302146759263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45972.302146759263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45972.302146759263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45972.302146759263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45972.302146759263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45972.302146759263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45972.302146759263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45972.302146759263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45972.302146759263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45972.302146759263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45972.302146759263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45972.302146759263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45972.302146759263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45972.302146759263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45972.302146759263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45972.302146759263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45972.302146759263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45972.302146759263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45972.302146759263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45972.302146759263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45972.302146759263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45972.302146759263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45972.302146759263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45972.302146759263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45972.302146759263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45972.302146759263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45972.302146759263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45972.302146759263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45972.302146759263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45972.302146759263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45972.302146759263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45972.302146759263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45972.302146759263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45972.302146759263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45972.302146759263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45972.302146759263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45972.302146759263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45972.302146759263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45972.302146759263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45972.302146759263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45972.302146759263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45972.302146759263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45972.302146759263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45972.302146759263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45972.302146759263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45972.302146759263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45972.302146759263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45972.302146759263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45972.302146759263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45972.302146759263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45972.302146759263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45972.302146759263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45972.302146759263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45972.302146759263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45972.302146759263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45972.302146759263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45972.302146759263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45972.302146759263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45972.302146759263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45972.302146759263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45972.302146759263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45972.302146759263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45972.302146759263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45972.302146759263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45972.302146759263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45972.302146759263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45972.302146759263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45972.302146759263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45972.302146759263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45972.302146759263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45972.302146759263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45972.302146759263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45972.302146759263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45972.302146759263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45972.302146759263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45972.302146759263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45972.302146759263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45972.302146759263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45972.302146759263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45972.302146759263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45972.302146759263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45972.302146759263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45972.302146759263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45972.302146759263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45972.302146759263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45972.302146759263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45972.302146759263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45972.302146759263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45972.302146759263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45972.302146759263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45972.302146759263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45972.302146759263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45972.302146759263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45972.302146759263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45972.302146759263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45972.302146759263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45972.302146759263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45972.302146759263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45972.302146759263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45972.302146759263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45972.302146759263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45972.302146759263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45972.302146759263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45972.302146759263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45972.302146759263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45972.302146759263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45972.302146759263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45972.302146759263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45972.302146759263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45972.302146759263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45972.302146759263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45972.302146759263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45972.302146759263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45972.302146759263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45972.302146759263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45972.302146759263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45972.302146759263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45972.302146759263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45972.302146759263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45972.302146759263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45972.302146759263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45972.302146759263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45972.302146759263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45972.302146759263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45972.302146759263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45972.302146759263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45972.302146759263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45972.302146759263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45972.302146759263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45972.302146759263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45972.302146759263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45972.302146759263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45972.302146759263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45972.302146759263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45972.302146759263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45972.302146759263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45972.302146759263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45972.302146759263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45972.302146759263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45972.302146759263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45972.302146759263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45972.302146759263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45972.302146759263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45972.302146759263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45972.302146759263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45972.302146759263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45972.302146759263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45972.302146759263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45972.302146759263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45972.302146759263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45972.302146759263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45972.302146759263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45972.302146759263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45972.302146759263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45972.302146759263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45972.302146759263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45972.302146759263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45972.302146759263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45972.302146759263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45972.302146759263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45972.302146759263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45972.302146759263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45972.302146759263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45972.302146759263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45972.302146759263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45972.302146759263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45972.302146759263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45972.302146759263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45972.302146759263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45972.302146759263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45972.302146759263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45972.302146759263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45972.302146759263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45972.302146759263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45972.302146759263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45972.302146759263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45972.302146759263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45972.302146759263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45972.302146759263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45972.302146759263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45972.302146759263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45972.302146759263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45972.302146759263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45972.302146759263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45972.302146759263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45972.302146759263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45972.302146759263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45972.302146759263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45972.302146759263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45972.302146759263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45972.302146759263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45972.302146759263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45972.302146759263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45972.302146759263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45972.302146759263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45972.302146759263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45972.302146759263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45972.302146759263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45972.302146759263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45972.302146759263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45972.302146759263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45972.302146759263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45972.302146759263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45972.302146759263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45972.302146759263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45972.302146759263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45972.302146759263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45972.302146759263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45972.302146759263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45972.302146759263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45972.302146759263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45972.302146759263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45972.302146759263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45972.302146759263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45972.302146759263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45972.302146759263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45972.302146759263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45972.302146759263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45972.302146759263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45972.302146759263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45972.302146759263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45972.302146759263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45972.302146759263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45972.302146759263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45972.302146759263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45972.302146759263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45972.302146759263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45972.302146759263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45972.302146759263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45972.302146759263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45972.302146759263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45972.302146759263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45972.302146759263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45972.302146759263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45972.302146759263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45972.302146759263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45972.302146759263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45972.302146759263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45972.302146759263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45972.302146759263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45972.302146759263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45972.302146759263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45972.302146759263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45972.302146759263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45972.302146759263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45972.302146759263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45972.302146759263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45972.302146759263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45972.302146759263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45972.302146759263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45972.302146759263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45972.302146759263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45972.302146759263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45972.302146759263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45972.302146759263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45972.302146759263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45972.302146759263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45972.302146759263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45972.302146759263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45972.302146759263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45972.302146759263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45972.302146759263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45972.302146759263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45972.302146759263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45972.302146759263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45972.302146759263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45972.302146759263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45972.302146759263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45972.302146759263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45972.302146759263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45972.302146759263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45972.302146759263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45972.302146759263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45972.302146759263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45972.302146759263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45972.302146759263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45972.302146759263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45972.302146759263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45972.302146759263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45972.302146759263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45972.302146759263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45972.302146759263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45972.302146759263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45972.302146759263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45972.302146759263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45972.302146759263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45972.302146759263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45972.302146759263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45972.302146759263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45972.302146759263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45972.302146759263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45972.302146759263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45972.302146759263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45972.302146759263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45972.302146759263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45972.302146759263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45972.302146759263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45972.302146759263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45972.302146759263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45972.302146759263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45972.302146759263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45972.302146759263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45972.302146759263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45972.302146759263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45972.302146759263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45972.302146759263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45972.302146759263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45972.302146759263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45972.302146759263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45972.302146759263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45972.302146759263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45972.302146759263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45972.302146759263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45972.302146759263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45972.302146759263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45972.302146759263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45972.302146759263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45972.302146759263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45972.302146759263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45972.302146759263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45972.302146759263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45972.302146759263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45972.302146759263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45972.302146759263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45972.302146759263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45972.302146759263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45972.302146759263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45972.302146759263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45972.302146759263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45972.302146759263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45972.302146759263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45972.302146759263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45972.302146759263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45972.302146759263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45972.302146759263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45972.302146759263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45972.302146759263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45972.302146759263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45972.302146759263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45972.302146759263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45972.302146759263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45972.302146759263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45972.302146759263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45972.302146759263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45972.302146759263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45972.302146759263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45972.302146759263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45972.302146759263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45972.302146759263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45972.302146759263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45972.302146759263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45972.302146759263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45972.302146759263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45972.302146759263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45972.302146759263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45972.302146759263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45972.302146759263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45972.302146759263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45972.302146759263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45972.302146759263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45972.302146759263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45972.302146759263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45972.302146759263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45972.302146759263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45972.302146759263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45972.302146759263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45972.302146759263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45972.302146759263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45972.302146759263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45972.302146759263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45972.302146759263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45972.302146759263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45972.302146759263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45972.302146759263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45972.302146759263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45972.302146759263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45972.302146759263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45972.302146759263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45972.302146759263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45972.302146759263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45972.302146759263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45972.302146759263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45972.302146759263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45972.302146759263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45972.302146759263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45972.302146759263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45972.302146759263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45972.302146759263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45972.302146759263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45972.302146759263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45972.302146759263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45972.302146759263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45972.302146759263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45972.302146759263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45972.302146759263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45972.302146759263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45972.302146759263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45972.302146759263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45972.302146759263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45972.302146759263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45972.302146759263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45972.302146759263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45972.302146759263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45972.302146759263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45972.302146759263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45972.302146759263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45972.302146759263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45972.302146759263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45972.302146759263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45972.302146759263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45972.302146759263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45972.302146759263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45972.302146759263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45972.302146759263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45972.302146759263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45972.302146759263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45972.302146759263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45972.302146759263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45972.302146759263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45972.302146759263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45972.302146759263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45972.302146759263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45972.302146759263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45972.302146759263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45972.302146759263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45972.302146759263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45972.302146759263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45972.302146759263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45972.302146759263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45972.302146759263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45972.302146759263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45972.302146759263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45972.302146759263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45972.302146759263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45972.302146759263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45972.302146759263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45972.302146759263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45972.302146759263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45972.302146759263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45972.302146759263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45972.302146759263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45972.302146759263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45972.302146759263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45972.302146759263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45972.302146759263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45972.302146759263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45972.302146759263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45972.302146759263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45972.302146759263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45972.302146759263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45972.302146759263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45972.302146759263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45972.302146759263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45972.302146759263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45972.302146759263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45972.302146759263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45972.302146759263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45972.302146759263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45972.302146759263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45972.302146759263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45972.302146759263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45972.302146759263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45972.302146759263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45972.302146759263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45972.302146759263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45972.302146759263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45972.302146759263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45972.302146759263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45972.302146759263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45972.302146759263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45972.302146759263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45972.302146759263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45972.302146759263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45972.302146759263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45972.302146759263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45972.302146759263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45972.302146759263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45972.302146759263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45972.302146759263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45972.302146759263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45972.302146759263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45972.302146759263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45972.302146759263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45972.302146759263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45972.302146759263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45972.302146759263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45972.302146759263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45972.302146759263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45972.302146759263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45972.302146759263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45972.302146759263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45972.302146759263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45972.302146759263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45972.302146759263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45972.302146759263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45972.302146759263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45972.302146759263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45972.302146759263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45972.302146759263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45972.302146759263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45972.302146759263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45972.302146759263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45972.302146759263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45972.302146759263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45972.302146759263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45972.302146759263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45972.302146759263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45972.302146759263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45972.302146759263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45972.302146759263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45972.302146759263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45972.302146759263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45972.302146759263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45972.302146759263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45972.302146759263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45972.302146759263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45972.302146759263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45972.302146759263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45972.302146759263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45972.302146759263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45972.302146759263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45972.302146759263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45972.302146759263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45972.302146759263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45972.302146759263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45972.302146759263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45972.302146759263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45972.302146759263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45972.302146759263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45972.302146759263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45972.302146759263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45972.302146759263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45972.302146759263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45972.302146759263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45972.302146759263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45972.302146759263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45972.302146759263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45972.302146759263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45972.302146759263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45972.302146759263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45972.302146759263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45972.302146759263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45972.302146759263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45972.302146759263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45972.302146759263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45972.302146759263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45972.302146759263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45972.302146759263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45972.302146759263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45972.302146759263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45972.302146759263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45972.302146759263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45972.302146759263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45972.302146759263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45972.302146759263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45972.302146759263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45972.302146759263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45972.302146759263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45972.302146759263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45972.302146759263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45972.302146759263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45972.302146759263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45972.302146759263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45972.302146759263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45972.302146759263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45972.302146759263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45972.302146759263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45972.302146759263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45972.302146759263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45972.302146759263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45972.302146759263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45972.302146759263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45972.302146759263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45972.302146759263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45972.302146759263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45972.302146759263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45972.302146759263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45972.302146759263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45972.302146759263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45972.302146759263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45972.302146759263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45972.302146759263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45972.302146759263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45972.302146759263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45972.302146759263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45972.302146759263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45972.302146759263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45972.302146759263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45972.302146759263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45972.302146759263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45972.302146759263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45972.302146759263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45972.302146759263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45972.302146759263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45972.302146759263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45972.302146759263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45972.302146759263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45972.302146759263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45972.302146759263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45972.302146759263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45972.302146759263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45972.302146759263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45972.302146759263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45972.302146759263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45972.302146759263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45972.302146759263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45972.302146759263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45972.302146759263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45972.302146759263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45972.302146759263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45972.302146759263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45972.302146759263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45972.302146759263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45972.302146759263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45972.302146759263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45972.302146759263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45972.302146759263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45972.302146759263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45972.302146759263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45972.302146759263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45972.302146759263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45972.302146759263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45972.302146759263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45972.302146759263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45972.302146759263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45972.302146759263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45972.302146759263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45972.302146759263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45972.302146759263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45972.302146759263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45972.302146759263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45972.302146759263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45972.302146759263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45972.302146759263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45972.302146759263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45972.302146759263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45972.302146759263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45972.302146759263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45972.302146759263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45972.302146759263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45972.302146759263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45972.302146759263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45972.302146759263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45972.302146759263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45972.302146759263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45972.302146759263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45972.302146759263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45972.302146759263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45972.302146759263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45972.302146759263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45972.302146759263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45972.302146759263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45972.302146759263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45972.302146759263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45972.302146759263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45972.302146759263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45972.302146759263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45972.302146759263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45972.302146759263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45972.302146759263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45972.302146759263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45972.302146759263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45972.302146759263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45972.302146759263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45972.302146759263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45972.302146759263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45972.302146759263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45972.302146759263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45972.302146759263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45972.302146759263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45972.302146759263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45972.302146759263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45972.302146759263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45972.302146759263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45972.302146759263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45972.302146759263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45972.302146759263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45972.302146759263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45972.302146759263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45972.302146759263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45972.302146759263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45972.302146759263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45972.302146759263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45972.302146759263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45972.302146759263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45972.302146759263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45972.302146759263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45972.302146759263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45972.302146759263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45972.302146759263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45972.302146759263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45972.302146759263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45972.302146759263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45972.302146759263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45972.302146759263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45972.302146759263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45972.302146759263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45972.302146759263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45972.302146759263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45972.302146759263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45972.302146759263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45972.302146759263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45972.302146759263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45972.302146759263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45972.302146759263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45972.302146759263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45972.302146759263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45972.302146759263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45972.302146759263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45972.302146759263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45972.302146759263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45972.302146759263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45972.302146759263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45972.302146759263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45972.302146759263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45972.302146759263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45972.302146759263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45972.302146759263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45972.302146759263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45972.302146759263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45972.302146759263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45972.302146759263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45972.302146759263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45972.302146759263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45972.302146759263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45972.302146759263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45972.302146759263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45972.302146759263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45972.302146759263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45972.302146759263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45972.302146759263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45972.302146759263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45972.302146759263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45972.302146759263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45972.302146759263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45972.302146759263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45972.302146759263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45972.302146759263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45972.302146759263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45972.302146759263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45972.302146759263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45972.302146759263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45972.302146759263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45972.302146759263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45972.302146759263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45972.302146759263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45972.302146759263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45972.302146759263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45972.302146759263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45972.302146759263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45972.302146759263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45972.302146759263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45972.302146759263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45972.302146759263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45972.302146759263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45972.302146759263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45972.302146759263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45972.302146759263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45972.302146759263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45972.302146759263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45972.302146759263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45972.302146759263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45972.302146759263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45972.302146759263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45972.302146759263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45972.302146759263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45972.302146759263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45972.302146759263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45972.302146759263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45972.302146759263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45972.302146759263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45972.302146759263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45972.302146759263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45972.302146759263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45972.302146759263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45972.302146759263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45972.302146759263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45972.302146759263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45972.302146759263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45972.302146759263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45972.302146759263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45972.302146759263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45972.302146759263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45972.302146759263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45972.302146759263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45972.302146759263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45972.302146759263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45972.302146759263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45972.302146759263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45972.302146759263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45972.302146759263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45972.302146759263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45972.302146759263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45972.302146759263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45972.302146759263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45972.302146759263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45972.302146759263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45972.302146759263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45972.302146759263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45972.302146759263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45972.302146759263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45972.302146759263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45972.302146759263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45972.302146759263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45972.302146759263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45972.302146759263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45972.302146759263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45972.302146759263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45972.302146759263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45972.302146759263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45972.302146759263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45972.302146759263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45972.302146759263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45972.302146759263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45972.302146759263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45972.302146759263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45972.302146759263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45972.302146759263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45972.302146759263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45972.302146759263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45972.302146759263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45972.302146759263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45972.302146759263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45972.302146759263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45972.302146759263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45972.302146759263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45972.302146759263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45972.302146759263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45972.302146759263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45972.302146759263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45972.302146759263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45972.302146759263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45972.302146759263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45972.302146759263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45972.302146759263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45972.302146759263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45972.302146759263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45972.302146759263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45972.302146759263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45972.302146759263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45972.302146759263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45972.302146759263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45972.302146759263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45972.302146759263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45972.302146759263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45972.302146759263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45972.302146759263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45972.302146759263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45972.302146759263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45972.302146759263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45972.302146759263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45972.302146759263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45972.302146759263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45972.302146759263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45972.302146759263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45972.302146759263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45972.302146759263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45972.302146759263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45972.302146759263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45972.302146759263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45972.302146759263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45972.302146759263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45972.302146759263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45972.302146759263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45972.302146759263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45972.302146759263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45972.302146759263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45972.302146759263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45972.302146759263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45972.302146759263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45972.302146759263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45972.302146759263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45972.302146759263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45972.302146759263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45972.302146759263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45972.302146759263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45972.302146759263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45972.302146759263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45972.302146759263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45972.302146759263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45972.302146759263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45972.302146759263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45972.302146759263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45972.302146759263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45972.302146759263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45972.302146759263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45972.302146759263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45972.302146759263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45972.302146759263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45972.302146759263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45972.302146759263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45972.302146759263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45972.302146759263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45972.302146759263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45972.302146759263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45972.302146759263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45972.302146759263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45972.302146759263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45972.302146759263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45972.302146759263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45972.302146759263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45972.302146759263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45972.302146759263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45972.302146759263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45972.302146759263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45972.302146759263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45972.302146759263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45972.302146759263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45972.302146759263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45972.302146759263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45972.302146759263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45972.302146759263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45972.302146759263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45972.302146759263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45972.302146759263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45972.302146759263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45972.302146759263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45972.302146759263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45972.302146759263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45972.302146759263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45972.302146759263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45972.302146759263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45972.302146759263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45972.302146759263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45972.302146759263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45972.302146759263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45972.302146759263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45972.302146759263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45972.302146759263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45972.302146759263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45972.302146759263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45972.302146759263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45972.302146759263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45972.302146759263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45972.302146759263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45972.302146759263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45972.302146759263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45972.302146759263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45972.302146759263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45972.302146759263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45972.302146759263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45972.302146759263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45972.302146759263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45972.302146759263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45972.302146759263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45972.302146759263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45972.302146759263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45972.302146759263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45972.302146759263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45972.302146759263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45972.302146759263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45972.302146759263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45972.302146759263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45972.302146759263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45972.302146759263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45972.302146759263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45972.302146759263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45972.302146759263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45972.302146759263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45972.302146759263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45972.302146759263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45972.302146759263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45972.302146759263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45972.302146759263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45972.302146759263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45972.302146759263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45972.302146759263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45972.302146759263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45972.302146759263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45972.302146759263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45972.302146759263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45972.302146759263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45972.302146759263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45972.302146759263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45972.302146759263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45972.302146759263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45972.302146759263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45972.302146759263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45972.302146759263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45972.302146759263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45972.302146759263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45972.302146759263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45972.302146759263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45972.302146759263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45972.302146759263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45972.302146759263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45972.302146759263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45972.302146759263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45972.302146759263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45972.302146759263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45972.302146759263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45972.302146759263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45972.302146759263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45972.302146759263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45972.302146759263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45972.302146759263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45972.302146759263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45972.302146759263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45972.302146759263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45972.302146759263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45972.302146759263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45972.302146759263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45972.302146759263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45972.302146759263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45972.302146759263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45972.302146759263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45972.302146759263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45972.302146759263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45972.302146759263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45972.302146759263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45972.302146759263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45972.302146759263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45972.302146759263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45972.302146759263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45972.302146759263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45972.302146759263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45972.302146759263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45972.302146759263</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39106</v>
      </c>
      <c r="B2" s="92" t="str">
        <f>IFERROR(VLOOKUP(D2,DB!A:K,11,0),"")</f>
        <v>R4</v>
      </c>
      <c r="C2" s="94">
        <v>1</v>
      </c>
      <c r="D2" s="92" t="s">
        <v>35092</v>
      </c>
      <c r="E2" s="95" t="s">
        <v>39021</v>
      </c>
      <c r="F2" s="96">
        <v>45703.480717592596</v>
      </c>
      <c r="G2" s="97">
        <f t="shared" ref="G2" ca="1" si="0">IFERROR(NOW()-F2,"")</f>
        <v>268.82142916666635</v>
      </c>
      <c r="H2" s="96">
        <v>45703.474768518521</v>
      </c>
      <c r="I2" s="96" t="str">
        <f>IFERROR(VLOOKUP(D2,DB!A:F,6,0),"")</f>
        <v>SCECO</v>
      </c>
      <c r="J2" s="96" t="str">
        <f>IFERROR(VLOOKUP(D2,DB!A:G,7,0),"")</f>
        <v>Dead</v>
      </c>
      <c r="K2" s="98" t="s">
        <v>39107</v>
      </c>
      <c r="L2" s="92" t="str">
        <f>IFERROR(VLOOKUP(D2,DB!A:I,9,0),"")</f>
        <v>Latis</v>
      </c>
    </row>
    <row r="3" spans="1:16" ht="15" customHeight="1">
      <c r="A3" s="135"/>
      <c r="B3" s="135" t="str">
        <f>IFERROR(VLOOKUP(D3,DB!A:K,11,0),"")</f>
        <v/>
      </c>
      <c r="C3" s="94"/>
      <c r="D3" s="92"/>
      <c r="E3" s="95"/>
      <c r="F3" s="96"/>
      <c r="G3" s="97">
        <f ca="1">IFERROR(NOW()-F3,"")</f>
        <v>45972.302146759263</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45972.302146759263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45972.302146759263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45972.302146759263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45972.302146759263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45972.302146759263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45972.302146759263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45972.302146759263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45972.302146759263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45972.302146759263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45972.302146759263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45972.302146759263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45972.302146759263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45972.302146759263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45972.302146759263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45972.302146759263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45972.302146759263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45972.302146759263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45972.302146759263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45972.302146759263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45972.302146759263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45972.302146759263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45972.302146759263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45972.302146759263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45972.302146759263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45972.302146759263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45972.302146759263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45972.302146759263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45972.302146759263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45972.302146759263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45972.302146759263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45972.302146759263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45972.302146759263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45972.302146759263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45972.302146759263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45972.302146759263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45972.302146759263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45972.302146759263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45972.302146759263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45972.302146759263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45972.302146759263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45972.302146759263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45972.302146759263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45972.302146759263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45972.302146759263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45972.302146759263</v>
      </c>
      <c r="H48" s="96"/>
      <c r="I48" s="135" t="str">
        <f>IFERROR(VLOOKUP(D48,DB!A:F,6,0),"")</f>
        <v/>
      </c>
      <c r="J48" s="135" t="str">
        <f>IFERROR(VLOOKUP(D48,DB!A:G,7,0),"")</f>
        <v/>
      </c>
      <c r="K48" s="98"/>
      <c r="L48" s="92" t="str">
        <f>IFERROR(VLOOKUP(D48,DB!A:I,9,0),"")</f>
        <v/>
      </c>
    </row>
    <row r="49" spans="1:12" ht="15" customHeight="1">
      <c r="A49" s="149"/>
      <c r="B49" s="149" t="str">
        <f>IFERROR(VLOOKUP(D49,DB!A:K,11,0),"")</f>
        <v/>
      </c>
      <c r="C49" s="150"/>
      <c r="D49" s="151"/>
      <c r="E49" s="152"/>
      <c r="F49" s="153"/>
      <c r="G49" s="97">
        <f ca="1">IFERROR(NOW()-F49,"")</f>
        <v>45972.302146759263</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45972.302146759263</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45972.302146759263</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45972.302146759263</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45972.302146759263</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45972.302146759263</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45972.302146759263</v>
      </c>
      <c r="H55" s="153"/>
      <c r="I55" s="149" t="str">
        <f>IFERROR(VLOOKUP(D55,DB!A:F,6,0),"")</f>
        <v/>
      </c>
      <c r="J55" s="149" t="str">
        <f>IFERROR(VLOOKUP(D55,DB!A:G,7,0),"")</f>
        <v/>
      </c>
      <c r="K55" s="154"/>
      <c r="L55" s="151" t="str">
        <f>IFERROR(VLOOKUP(D55,DB!A:I,9,0),"")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0"/>
  <sheetViews>
    <sheetView tabSelected="1" workbookViewId="0">
      <selection activeCell="D7" sqref="D7:D9"/>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39108</v>
      </c>
      <c r="B2" s="37" t="str">
        <f>IFERROR(VLOOKUP(D2,DB!A:K,11,0),"")</f>
        <v>R5</v>
      </c>
      <c r="C2" s="37">
        <v>3</v>
      </c>
      <c r="D2" s="107" t="s">
        <v>36011</v>
      </c>
      <c r="E2" s="37" t="s">
        <v>39021</v>
      </c>
      <c r="F2" s="38">
        <v>45891.832060185188</v>
      </c>
      <c r="G2" s="116">
        <f ca="1">IFERROR(NOW()-F2,"")</f>
        <v>80.47008657407423</v>
      </c>
      <c r="H2" s="38">
        <v>45891.790393518517</v>
      </c>
      <c r="I2" s="37" t="str">
        <f>IFERROR(VLOOKUP(D2,DB!A:F,6,0),"")</f>
        <v>Generator-SG</v>
      </c>
      <c r="J2" s="37" t="str">
        <f>IFERROR(VLOOKUP(D2,DB!A:G,7,0),"")</f>
        <v>Vandalized</v>
      </c>
      <c r="K2" s="37" t="s">
        <v>39109</v>
      </c>
      <c r="L2" s="37" t="str">
        <f>IFERROR(VLOOKUP(D2,DB!A:I,9,0),"")</f>
        <v>Latis</v>
      </c>
      <c r="M2" s="106"/>
    </row>
    <row r="3" spans="1:13" ht="30">
      <c r="A3" s="37" t="s">
        <v>39110</v>
      </c>
      <c r="B3" s="37" t="str">
        <f>IFERROR(VLOOKUP(D3,DB!A:K,11,0),"")</f>
        <v>R5</v>
      </c>
      <c r="C3" s="37">
        <v>1</v>
      </c>
      <c r="D3" s="37" t="s">
        <v>33268</v>
      </c>
      <c r="E3" s="37" t="s">
        <v>39100</v>
      </c>
      <c r="F3" s="38">
        <v>45926.188877314817</v>
      </c>
      <c r="G3" s="116">
        <f t="shared" ref="G3" ca="1" si="0">IFERROR(NOW()-F3,"")</f>
        <v>46.113269444445905</v>
      </c>
      <c r="H3" s="38">
        <v>45926.158159722225</v>
      </c>
      <c r="I3" s="37" t="str">
        <f>IFERROR(VLOOKUP(D3,DB!A:F,6,0),"")</f>
        <v>SCECO</v>
      </c>
      <c r="J3" s="37" t="str">
        <f>IFERROR(VLOOKUP(D3,DB!A:G,7,0),"")</f>
        <v>Good</v>
      </c>
      <c r="K3" s="37" t="s">
        <v>39111</v>
      </c>
      <c r="L3" s="37" t="str">
        <f>IFERROR(VLOOKUP(D3,DB!A:I,9,0),"")</f>
        <v>Latis</v>
      </c>
      <c r="M3" s="106"/>
    </row>
    <row r="4" spans="1:13" ht="48" customHeight="1">
      <c r="A4" s="124" t="s">
        <v>39112</v>
      </c>
      <c r="B4" s="124" t="str">
        <f>IFERROR(VLOOKUP(D4,DB!A:K,11,0),"")</f>
        <v>R5</v>
      </c>
      <c r="C4" s="124">
        <v>1</v>
      </c>
      <c r="D4" s="124" t="s">
        <v>34758</v>
      </c>
      <c r="E4" s="124" t="s">
        <v>39100</v>
      </c>
      <c r="F4" s="125">
        <v>45948.661111111112</v>
      </c>
      <c r="G4" s="126">
        <f t="shared" ref="G4:G39" ca="1" si="1">IFERROR(NOW()-F4,"")</f>
        <v>23.641035648150137</v>
      </c>
      <c r="H4" s="125">
        <v>45948.661111111112</v>
      </c>
      <c r="I4" s="124" t="str">
        <f>IFERROR(VLOOKUP(D4,DB!A:F,6,0),"")</f>
        <v>SCECO</v>
      </c>
      <c r="J4" s="124" t="str">
        <f>IFERROR(VLOOKUP(D4,DB!A:G,7,0),"")</f>
        <v>Dead</v>
      </c>
      <c r="K4" s="124" t="s">
        <v>39113</v>
      </c>
      <c r="L4" s="124" t="str">
        <f>IFERROR(VLOOKUP(D4,DB!A:I,9,0),"")</f>
        <v>Latis</v>
      </c>
    </row>
    <row r="5" spans="1:13" ht="30.75">
      <c r="A5" s="124" t="s">
        <v>39114</v>
      </c>
      <c r="B5" s="124" t="s">
        <v>5443</v>
      </c>
      <c r="C5" s="124">
        <v>1</v>
      </c>
      <c r="D5" s="124" t="s">
        <v>32330</v>
      </c>
      <c r="E5" s="124" t="s">
        <v>39021</v>
      </c>
      <c r="F5" s="125">
        <v>45968.848599537036</v>
      </c>
      <c r="G5" s="126">
        <v>0.54726851851851854</v>
      </c>
      <c r="H5" s="125">
        <v>45968.827465277776</v>
      </c>
      <c r="I5" s="124" t="s">
        <v>22</v>
      </c>
      <c r="J5" s="124" t="s">
        <v>65</v>
      </c>
      <c r="K5" s="124" t="s">
        <v>39115</v>
      </c>
      <c r="L5" s="124" t="s">
        <v>8145</v>
      </c>
    </row>
    <row r="6" spans="1:13" s="106" customFormat="1" ht="30.75">
      <c r="A6" s="124" t="s">
        <v>39116</v>
      </c>
      <c r="B6" s="124" t="str">
        <f>IFERROR(VLOOKUP(D6,DB!A:K,11,0),"")</f>
        <v>R5</v>
      </c>
      <c r="C6" s="124">
        <v>1</v>
      </c>
      <c r="D6" s="124" t="s">
        <v>34677</v>
      </c>
      <c r="E6" s="124" t="s">
        <v>39021</v>
      </c>
      <c r="F6" s="125">
        <v>45972.080833333333</v>
      </c>
      <c r="G6" s="126">
        <f ca="1">IFERROR(NOW()-F6,"")</f>
        <v>0.22131342592911096</v>
      </c>
      <c r="H6" s="125">
        <v>45971.92391203704</v>
      </c>
      <c r="I6" s="124" t="str">
        <f>IFERROR(VLOOKUP(D6,DB!A:F,6,0),"")</f>
        <v>SCECO</v>
      </c>
      <c r="J6" s="124" t="str">
        <f>IFERROR(VLOOKUP(D6,DB!A:G,7,0),"")</f>
        <v>Dead</v>
      </c>
      <c r="K6" s="124" t="s">
        <v>39117</v>
      </c>
      <c r="L6" s="124" t="str">
        <f>IFERROR(VLOOKUP(D6,DB!A:I,9,0),"")</f>
        <v>Latis</v>
      </c>
    </row>
    <row r="7" spans="1:13">
      <c r="A7" s="124"/>
      <c r="B7" s="124" t="str">
        <f>IFERROR(VLOOKUP(D7,DB!A:K,11,0),"")</f>
        <v/>
      </c>
      <c r="C7" s="124"/>
      <c r="D7" s="124"/>
      <c r="E7" s="124"/>
      <c r="F7" s="125"/>
      <c r="G7" s="126">
        <f t="shared" ca="1" si="1"/>
        <v>45972.302146759263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45972.302146759263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45972.302146759263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45972.302146759263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45972.302146759263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45972.302146759263</v>
      </c>
      <c r="H12" s="125"/>
      <c r="I12" s="124" t="str">
        <f>IFERROR(VLOOKUP(D12,DB!A:F,6,0),"")</f>
        <v/>
      </c>
      <c r="J12" s="124" t="str">
        <f>IFERROR(VLOOKUP(D12,DB!A:G,7,0),"")</f>
        <v/>
      </c>
      <c r="K12" s="124"/>
      <c r="L12" s="124" t="str">
        <f>IFERROR(VLOOKUP(D12,DB!A:I,9,0),"")</f>
        <v/>
      </c>
    </row>
    <row r="13" spans="1:13">
      <c r="A13" s="124"/>
      <c r="B13" s="124" t="str">
        <f>IFERROR(VLOOKUP(D13,DB!A:K,11,0),"")</f>
        <v/>
      </c>
      <c r="C13" s="124"/>
      <c r="D13"/>
      <c r="E13" s="124"/>
      <c r="F13" s="125"/>
      <c r="G13" s="126">
        <f t="shared" ca="1" si="1"/>
        <v>45972.302146759263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45972.302146759263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45972.302146759263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45972.302146759263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45972.302146759263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45972.302146759263</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5"/>
      <c r="G19" s="126">
        <f t="shared" ca="1" si="1"/>
        <v>45972.302146759263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45972.302146759263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45972.302146759263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45972.302146759263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45972.302146759263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45972.302146759263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45972.302146759263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45972.302146759263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45972.302146759263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45972.302146759263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45972.302146759263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45972.302146759263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45972.302146759263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45972.302146759263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45972.302146759263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45972.302146759263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45972.302146759263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45972.302146759263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45972.302146759263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45972.302146759263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45972.302146759263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ref="G40:G103" ca="1" si="2">IFERROR(NOW()-F40,"")</f>
        <v>45972.302146759263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45972.302146759263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45972.302146759263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45972.302146759263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45972.302146759263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45972.302146759263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45972.302146759263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45972.302146759263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45972.302146759263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45972.302146759263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45972.302146759263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45972.302146759263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45972.302146759263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45972.302146759263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45972.302146759263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45972.302146759263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45972.302146759263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45972.302146759263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45972.302146759263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45972.302146759263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45972.302146759263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45972.302146759263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45972.302146759263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45972.302146759263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45972.302146759263</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45972.302146759263</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45972.302146759263</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45972.302146759263</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45972.302146759263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45972.302146759263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45972.302146759263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45972.302146759263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45972.302146759263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45972.302146759263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45972.302146759263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45972.302146759263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45972.302146759263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45972.302146759263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45972.302146759263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45972.302146759263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45972.302146759263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45972.302146759263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45972.302146759263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45972.302146759263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45972.302146759263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45972.302146759263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45972.302146759263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45972.302146759263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45972.302146759263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45972.302146759263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45972.302146759263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45972.302146759263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45972.302146759263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45972.302146759263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45972.302146759263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45972.302146759263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45972.302146759263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45972.302146759263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45972.302146759263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45972.302146759263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45972.302146759263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45972.302146759263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45972.302146759263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45972.302146759263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ref="G104:G167" ca="1" si="3">IFERROR(NOW()-F104,"")</f>
        <v>45972.302146759263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45972.302146759263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45972.302146759263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45972.302146759263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45972.302146759263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45972.302146759263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45972.302146759263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45972.302146759263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45972.302146759263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45972.302146759263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45972.302146759263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45972.302146759263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45972.302146759263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45972.302146759263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45972.302146759263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45972.302146759263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45972.302146759263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45972.302146759263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45972.302146759263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45972.302146759263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45972.302146759263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45972.302146759263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45972.302146759263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45972.302146759263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45972.302146759263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45972.302146759263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45972.302146759263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45972.302146759263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45972.302146759263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45972.302146759263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45972.302146759263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45972.302146759263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45972.302146759263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45972.302146759263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45972.302146759263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45972.302146759263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45972.302146759263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45972.302146759263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45972.302146759263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45972.302146759263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45972.302146759263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45972.302146759263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45972.302146759263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45972.302146759263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45972.302146759263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45972.302146759263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45972.302146759263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45972.302146759263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45972.302146759263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45972.302146759263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45972.302146759263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45972.302146759263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45972.302146759263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45972.302146759263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45972.302146759263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45972.302146759263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45972.302146759263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45972.302146759263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45972.302146759263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45972.302146759263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45972.302146759263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45972.302146759263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45972.302146759263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45972.302146759263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ref="G168:G231" ca="1" si="4">IFERROR(NOW()-F168,"")</f>
        <v>45972.302146759263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45972.302146759263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45972.302146759263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45972.302146759263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45972.302146759263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45972.302146759263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45972.302146759263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45972.302146759263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45972.302146759263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45972.302146759263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45972.302146759263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45972.302146759263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45972.302146759263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45972.302146759263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45972.302146759263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45972.302146759263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45972.302146759263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45972.302146759263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45972.302146759263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45972.302146759263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45972.302146759263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45972.302146759263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45972.302146759263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45972.302146759263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45972.302146759263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45972.302146759263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45972.302146759263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45972.302146759263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45972.302146759263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45972.302146759263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45972.302146759263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45972.302146759263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45972.302146759263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45972.302146759263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45972.302146759263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45972.302146759263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45972.302146759263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45972.302146759263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45972.302146759263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45972.302146759263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45972.302146759263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45972.302146759263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45972.302146759263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45972.302146759263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45972.302146759263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45972.302146759263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45972.302146759263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45972.302146759263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45972.302146759263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45972.302146759263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45972.302146759263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45972.302146759263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45972.302146759263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45972.302146759263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45972.302146759263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45972.302146759263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45972.302146759263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45972.302146759263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45972.302146759263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45972.302146759263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45972.302146759263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45972.302146759263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45972.302146759263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45972.302146759263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ref="G232:G295" ca="1" si="5">IFERROR(NOW()-F232,"")</f>
        <v>45972.302146759263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45972.302146759263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45972.302146759263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45972.302146759263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45972.302146759263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45972.302146759263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45972.302146759263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45972.302146759263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45972.302146759263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45972.302146759263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45972.302146759263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45972.302146759263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45972.302146759263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45972.302146759263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45972.302146759263</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45972.302146759263</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45972.302146759263</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45972.302146759263</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45972.302146759263</v>
      </c>
      <c r="H250" s="124"/>
      <c r="I250" s="124" t="str">
        <f>IFERROR(VLOOKUP(D250,DB!A:F,6,0),"")</f>
        <v/>
      </c>
      <c r="J250" s="124" t="str">
        <f>IFERROR(VLOOKUP(D250,DB!A:G,7,0),"")</f>
        <v/>
      </c>
      <c r="K250" s="124"/>
      <c r="L250" s="124" t="str">
        <f>IFERROR(VLOOKUP(D250,DB!A:I,9,0),"")</f>
        <v/>
      </c>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sheetData>
  <dataValidations count="2">
    <dataValidation allowBlank="1" showInputMessage="1" showErrorMessage="1" sqref="E1" xr:uid="{920C6338-E771-4DAE-8C89-92A9093EA4DE}"/>
    <dataValidation type="list" allowBlank="1" showInputMessage="1" showErrorMessage="1" sqref="E2:E25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6"/>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4" ca="1" si="0">IFERROR(NOW()-F2,"-")</f>
        <v>45972.302146759263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45972.302146759263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45972.302146759263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ref="G5:G68" ca="1" si="1">IFERROR(NOW()-F5,"-")</f>
        <v>45972.302146759263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45972.302146759263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45972.302146759263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45972.302146759263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45972.302146759263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45972.302146759263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45972.302146759263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45972.302146759263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45972.302146759263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45972.302146759263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45972.302146759263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45972.302146759263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45972.302146759263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45972.302146759263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45972.302146759263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45972.302146759263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45972.302146759263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45972.302146759263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45972.302146759263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45972.302146759263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45972.302146759263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45972.302146759263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45972.302146759263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45972.302146759263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45972.302146759263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45972.302146759263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45972.302146759263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45972.302146759263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45972.302146759263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45972.302146759263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45972.302146759263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45972.302146759263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45972.302146759263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45972.302146759263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45972.302146759263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45972.302146759263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45972.302146759263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45972.302146759263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45972.302146759263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45972.302146759263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45972.302146759263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45972.302146759263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45972.302146759263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45972.302146759263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45972.302146759263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45972.302146759263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45972.302146759263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45972.302146759263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45972.302146759263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45972.302146759263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45972.302146759263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45972.302146759263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45972.302146759263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45972.302146759263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45972.302146759263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45972.302146759263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45972.302146759263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45972.302146759263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45972.302146759263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45972.302146759263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45972.302146759263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45972.302146759263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45972.302146759263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45972.302146759263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ref="G69:G132" ca="1" si="2">IFERROR(NOW()-F69,"-")</f>
        <v>45972.302146759263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45972.302146759263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45972.302146759263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45972.302146759263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45972.302146759263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45972.302146759263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45972.302146759263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45972.302146759263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45972.302146759263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45972.302146759263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45972.302146759263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45972.302146759263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45972.302146759263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45972.302146759263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45972.302146759263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45972.302146759263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45972.302146759263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45972.302146759263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45972.302146759263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45972.302146759263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45972.302146759263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45972.302146759263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45972.302146759263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45972.302146759263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45972.302146759263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45972.302146759263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45972.302146759263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45972.302146759263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45972.302146759263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45972.302146759263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45972.302146759263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45972.302146759263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45972.302146759263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45972.302146759263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45972.302146759263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45972.302146759263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45972.302146759263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45972.302146759263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45972.302146759263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45972.302146759263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45972.302146759263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45972.302146759263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45972.302146759263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45972.302146759263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45972.302146759263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45972.302146759263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45972.302146759263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45972.302146759263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45972.302146759263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45972.302146759263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45972.302146759263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45972.302146759263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45972.302146759263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45972.302146759263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45972.302146759263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45972.302146759263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45972.302146759263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45972.302146759263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45972.302146759263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45972.302146759263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45972.302146759263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45972.302146759263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45972.302146759263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45972.302146759263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ref="G133:G166" ca="1" si="3">IFERROR(NOW()-F133,"-")</f>
        <v>45972.302146759263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45972.302146759263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45972.302146759263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45972.302146759263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45972.302146759263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45972.302146759263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45972.302146759263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45972.302146759263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45972.302146759263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45972.302146759263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45972.302146759263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45972.302146759263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45972.302146759263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45972.302146759263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45972.302146759263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45972.302146759263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45972.302146759263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45972.302146759263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45972.302146759263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45972.302146759263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45972.302146759263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45972.302146759263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45972.302146759263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45972.302146759263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45972.302146759263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45972.302146759263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45972.302146759263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45972.302146759263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45972.302146759263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45972.302146759263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45972.302146759263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45972.302146759263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45972.302146759263</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45972.302146759263</v>
      </c>
      <c r="H166" s="143"/>
      <c r="I166" s="141" t="str">
        <f>IFERROR(VLOOKUP(D166,DB!A:F,6,0),"")</f>
        <v/>
      </c>
      <c r="J166" s="141" t="str">
        <f>IFERROR(VLOOKUP(D166,DB!A:G,7,0),"")</f>
        <v/>
      </c>
      <c r="K166" s="144"/>
      <c r="L166" s="145" t="str">
        <f>IFERROR(VLOOKUP(D166,DB!A:I,9,0),"")</f>
        <v/>
      </c>
    </row>
  </sheetData>
  <dataValidations count="2">
    <dataValidation allowBlank="1" showInputMessage="1" showErrorMessage="1" sqref="E1" xr:uid="{9E1BC488-8814-4F8A-8DBE-742B3278AB71}"/>
    <dataValidation type="list" allowBlank="1" showInputMessage="1" showErrorMessage="1" sqref="E2:E16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2025-11-11T04:17:00Z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